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metcmn.sharepoint.com/sites/LCATeam/Shared Documents/LCA Grants Programs/3. Program Folders/2025 Program Folder/Homeownership/"/>
    </mc:Choice>
  </mc:AlternateContent>
  <xr:revisionPtr revIDLastSave="117" documentId="8_{1F939489-5B8A-4281-9583-6DDC3E4DCC7F}" xr6:coauthVersionLast="47" xr6:coauthVersionMax="47" xr10:uidLastSave="{AFCD7FB5-12F1-4B37-B2B1-E3947AE0DBD5}"/>
  <bookViews>
    <workbookView xWindow="28680" yWindow="-120" windowWidth="29040" windowHeight="15720" xr2:uid="{00000000-000D-0000-FFFF-FFFF00000000}"/>
  </bookViews>
  <sheets>
    <sheet name="Home 1" sheetId="1" r:id="rId1"/>
    <sheet name="Example" sheetId="2" r:id="rId2"/>
  </sheets>
  <definedNames>
    <definedName name="Choose_On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3dcK8ih+FnvKdmKYva+SfZc4PRt7Y0ZadeDyC5Vw8ko="/>
    </ext>
  </extLst>
</workbook>
</file>

<file path=xl/calcChain.xml><?xml version="1.0" encoding="utf-8"?>
<calcChain xmlns="http://schemas.openxmlformats.org/spreadsheetml/2006/main">
  <c r="H44" i="1" l="1"/>
  <c r="G58" i="1"/>
  <c r="G53" i="2"/>
  <c r="G24" i="2"/>
  <c r="G25" i="2" s="1"/>
  <c r="G43" i="1"/>
  <c r="G41" i="1"/>
  <c r="G24" i="1"/>
  <c r="G25" i="1" s="1"/>
  <c r="G37" i="2"/>
  <c r="G31" i="2"/>
  <c r="F17" i="2"/>
  <c r="F18" i="2" s="1"/>
  <c r="G37" i="1"/>
  <c r="G31" i="1"/>
  <c r="F17" i="1"/>
  <c r="F18" i="1" s="1"/>
  <c r="G32" i="2" l="1"/>
  <c r="G32" i="1"/>
  <c r="G61" i="1" s="1"/>
  <c r="H49" i="1" s="1"/>
  <c r="G61" i="2" l="1"/>
  <c r="G38" i="2"/>
  <c r="G38" i="1"/>
  <c r="G41" i="2" l="1"/>
  <c r="G58" i="2"/>
  <c r="G45" i="1"/>
  <c r="G45" i="2" l="1"/>
  <c r="G43" i="2"/>
</calcChain>
</file>

<file path=xl/sharedStrings.xml><?xml version="1.0" encoding="utf-8"?>
<sst xmlns="http://schemas.openxmlformats.org/spreadsheetml/2006/main" count="151" uniqueCount="84">
  <si>
    <t>2024 LCA Affordable Homeownership Program Workbook</t>
  </si>
  <si>
    <r>
      <rPr>
        <b/>
        <sz val="11"/>
        <color theme="1"/>
        <rFont val="Calibri"/>
      </rPr>
      <t>Instructions:</t>
    </r>
    <r>
      <rPr>
        <sz val="11"/>
        <color theme="1"/>
        <rFont val="Calibri"/>
      </rPr>
      <t xml:space="preserve"> Green fields require data entry. Gray fields are set to automatically calculate. Provide the following information on a per home basis for homes of a similar type in your proposal. </t>
    </r>
  </si>
  <si>
    <t xml:space="preserve">Provide property address(es), if known, or another description based on home type in the space below. </t>
  </si>
  <si>
    <t>Proposed Home Information</t>
  </si>
  <si>
    <t>Home Style:</t>
  </si>
  <si>
    <t>Click to Enter</t>
  </si>
  <si>
    <t>Total Finished Square Feet:</t>
  </si>
  <si>
    <t>Number of Bedrooms:</t>
  </si>
  <si>
    <t>Number of Bathrooms:</t>
  </si>
  <si>
    <t>Affordability Mechanism</t>
  </si>
  <si>
    <t>Typical Lot Size</t>
  </si>
  <si>
    <t>Lot Width (in Feet):</t>
  </si>
  <si>
    <t>Lot Depth (in Feet):</t>
  </si>
  <si>
    <t>Lot Square Footage:</t>
  </si>
  <si>
    <t>Lot Acreage:</t>
  </si>
  <si>
    <t xml:space="preserve">Development Budget </t>
  </si>
  <si>
    <t>Acquisition</t>
  </si>
  <si>
    <t>Date of acquisition (or expiration of Purchase Agreement, if not yet acquired)</t>
  </si>
  <si>
    <t>Acquisition/Purchase Agreement value</t>
  </si>
  <si>
    <t>Acquisition costs eligible?*</t>
  </si>
  <si>
    <t>Eligible Acquisition Costs</t>
  </si>
  <si>
    <t>Hard Costs</t>
  </si>
  <si>
    <t xml:space="preserve">Demolition </t>
  </si>
  <si>
    <t xml:space="preserve">General Construction (incl. fees, soil correction/environmental remediation, garage, water, sewer, driveways, landscaping, fences, contingency) </t>
  </si>
  <si>
    <t>Rehabilitation (incl. permits, construction labor, materials)</t>
  </si>
  <si>
    <t xml:space="preserve">Total Hard Costs </t>
  </si>
  <si>
    <t>Total Acquisition + Hard Costs</t>
  </si>
  <si>
    <t>Soft Costs</t>
  </si>
  <si>
    <t>Soft Costs (incl. fees - legal, architecture/engineering, realtor, professional fees, contingency)</t>
  </si>
  <si>
    <t>Developer Fee</t>
  </si>
  <si>
    <t>Total Soft Costs</t>
  </si>
  <si>
    <t>Total Acquisition + Hard Costs + Soft Costs = Total Development Cost (TDC)</t>
  </si>
  <si>
    <t>Development and Affordability Gap Analysis</t>
  </si>
  <si>
    <t>Total Development Cost (TDC)</t>
  </si>
  <si>
    <t>Anticipated Market Value upon completion</t>
  </si>
  <si>
    <t>Development Gap</t>
  </si>
  <si>
    <t>Anticipated Affordable Purchase Price</t>
  </si>
  <si>
    <t>Affordability Gap</t>
  </si>
  <si>
    <t xml:space="preserve">Sources: Development </t>
  </si>
  <si>
    <t>Source</t>
  </si>
  <si>
    <t>Commited?</t>
  </si>
  <si>
    <t>Amount</t>
  </si>
  <si>
    <t>Total Sources (Must equal Total Development Costs)</t>
  </si>
  <si>
    <t>Maximum LCA Award</t>
  </si>
  <si>
    <t>1/2 * ((Total Acquisition + Hard Costs) - Anticpated Affordable Purchase Price)</t>
  </si>
  <si>
    <t>Anticipated sources of affordability gap:</t>
  </si>
  <si>
    <t>For example: First Generation DPA, City or County DPA, organizational or philanthropic funds</t>
  </si>
  <si>
    <t>Explanation, clarification or additional information if needed:</t>
  </si>
  <si>
    <t>For example: explanation for high costs - environmental clean up, larger homes, etc</t>
  </si>
  <si>
    <t>Yes</t>
  </si>
  <si>
    <t>Fee Simple</t>
  </si>
  <si>
    <t>Rambler (one story)</t>
  </si>
  <si>
    <t>No</t>
  </si>
  <si>
    <t>Tribal Trust/Allotted</t>
  </si>
  <si>
    <t>1 1/2 story</t>
  </si>
  <si>
    <t>Community Land Trust</t>
  </si>
  <si>
    <t>2+ story</t>
  </si>
  <si>
    <t>Condominium</t>
  </si>
  <si>
    <t>Bi-level</t>
  </si>
  <si>
    <t>Cooperative</t>
  </si>
  <si>
    <t>Tri-level</t>
  </si>
  <si>
    <t>Contract-for-Deed</t>
  </si>
  <si>
    <t>Manufactured Home</t>
  </si>
  <si>
    <t>Multi- (two-to-four) unit</t>
  </si>
  <si>
    <t>Maximum LCA Request</t>
  </si>
  <si>
    <t>Committed?</t>
  </si>
  <si>
    <t>1/2 * ((Total Acquisition + Hard Costs) - Anticipated Affordable Purchase Price)</t>
  </si>
  <si>
    <t>2025 LCA Affordable Homeownership Program Workbook</t>
  </si>
  <si>
    <r>
      <rPr>
        <b/>
        <sz val="14"/>
        <color theme="1"/>
        <rFont val="Arial"/>
        <family val="2"/>
      </rPr>
      <t>Instructions:</t>
    </r>
    <r>
      <rPr>
        <sz val="14"/>
        <color theme="1"/>
        <rFont val="Arial"/>
        <family val="2"/>
      </rPr>
      <t xml:space="preserve"> </t>
    </r>
    <r>
      <rPr>
        <b/>
        <sz val="14"/>
        <color theme="6" tint="-0.249977111117893"/>
        <rFont val="Arial"/>
        <family val="2"/>
      </rPr>
      <t>Green</t>
    </r>
    <r>
      <rPr>
        <sz val="14"/>
        <color theme="1"/>
        <rFont val="Arial"/>
        <family val="2"/>
      </rPr>
      <t xml:space="preserve"> fields require data entry. </t>
    </r>
    <r>
      <rPr>
        <b/>
        <sz val="14"/>
        <color theme="0" tint="-0.499984740745262"/>
        <rFont val="Arial"/>
        <family val="2"/>
      </rPr>
      <t>Gray</t>
    </r>
    <r>
      <rPr>
        <sz val="14"/>
        <color theme="1"/>
        <rFont val="Arial"/>
        <family val="2"/>
      </rPr>
      <t xml:space="preserve"> fields are set to calculate automatically. </t>
    </r>
    <r>
      <rPr>
        <b/>
        <sz val="14"/>
        <color theme="1"/>
        <rFont val="Arial"/>
        <family val="2"/>
      </rPr>
      <t>Provide the following information on a</t>
    </r>
    <r>
      <rPr>
        <b/>
        <u/>
        <sz val="14"/>
        <color theme="1"/>
        <rFont val="Arial"/>
        <family val="2"/>
      </rPr>
      <t xml:space="preserve"> per home </t>
    </r>
    <r>
      <rPr>
        <b/>
        <sz val="14"/>
        <color theme="1"/>
        <rFont val="Arial"/>
        <family val="2"/>
      </rPr>
      <t xml:space="preserve">basis for homes of a similar type in your proposal. </t>
    </r>
  </si>
  <si>
    <t>Total Finished Square Feet Per Home:</t>
  </si>
  <si>
    <t>Number of Bedrooms Per Home:</t>
  </si>
  <si>
    <t>Number of Bathrooms Per Home:</t>
  </si>
  <si>
    <t>*Properties must have been purchased on/after 10/1/2024, one year prior to the application due date, to be eligible for acquisition costs.</t>
  </si>
  <si>
    <t>2025 LCA Affordable Homeownership Request</t>
  </si>
  <si>
    <t>2025 LCA Affordable Home Ownership Grant</t>
  </si>
  <si>
    <t>Pending</t>
  </si>
  <si>
    <t>Homebuyer Mortgage (Sale Proceeds)</t>
  </si>
  <si>
    <t>Homebuyer Downpayment Assistance (Sale Proceeds)</t>
  </si>
  <si>
    <t>Energy Rebates - Xcel</t>
  </si>
  <si>
    <t>City of Anytown USA</t>
  </si>
  <si>
    <t>Commited</t>
  </si>
  <si>
    <t>Anticipated sources to fill affordability gap:</t>
  </si>
  <si>
    <t>Homebuyer downpayment assistance, City of Anytown USA funding, and Met Council LCA Homeownership grant</t>
  </si>
  <si>
    <t>Condo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</si>
</sst>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34" x14ac:knownFonts="1">
    <font>
      <sz val="11"/>
      <color theme="1"/>
      <name val="Calibri"/>
      <scheme val="minor"/>
    </font>
    <font>
      <b/>
      <sz val="22"/>
      <color theme="1"/>
      <name val="Calibri"/>
    </font>
    <font>
      <sz val="11"/>
      <name val="Calibri"/>
    </font>
    <font>
      <sz val="14"/>
      <color theme="1"/>
      <name val="Calibri"/>
    </font>
    <font>
      <sz val="11"/>
      <color theme="1"/>
      <name val="Verdana"/>
    </font>
    <font>
      <sz val="11"/>
      <color theme="1"/>
      <name val="Calibri"/>
    </font>
    <font>
      <sz val="11"/>
      <color rgb="FF000000"/>
      <name val="Calibri"/>
    </font>
    <font>
      <b/>
      <sz val="11"/>
      <color theme="1"/>
      <name val="Calibri"/>
    </font>
    <font>
      <b/>
      <u/>
      <sz val="11"/>
      <color theme="1"/>
      <name val="Calibri"/>
    </font>
    <font>
      <sz val="9"/>
      <color theme="1"/>
      <name val="Verdana"/>
    </font>
    <font>
      <i/>
      <sz val="11"/>
      <color rgb="FFFF0000"/>
      <name val="Calibri"/>
    </font>
    <font>
      <sz val="10"/>
      <color theme="1"/>
      <name val="Verdana"/>
    </font>
    <font>
      <sz val="9"/>
      <color rgb="FFFF0000"/>
      <name val="Verdana"/>
    </font>
    <font>
      <sz val="11"/>
      <color rgb="FFFF0000"/>
      <name val="Verdana"/>
    </font>
    <font>
      <b/>
      <sz val="11"/>
      <color theme="1"/>
      <name val="Calibri"/>
      <family val="2"/>
    </font>
    <font>
      <b/>
      <sz val="11"/>
      <name val="Calibri"/>
      <family val="2"/>
    </font>
    <font>
      <sz val="11"/>
      <color theme="1"/>
      <name val="Calibri"/>
      <family val="2"/>
    </font>
    <font>
      <b/>
      <sz val="22"/>
      <color theme="1"/>
      <name val="Arial"/>
      <family val="2"/>
    </font>
    <font>
      <sz val="11"/>
      <name val="Arial"/>
      <family val="2"/>
    </font>
    <font>
      <sz val="14"/>
      <color theme="1"/>
      <name val="Arial"/>
      <family val="2"/>
    </font>
    <font>
      <sz val="11"/>
      <color theme="1"/>
      <name val="Arial"/>
      <family val="2"/>
    </font>
    <font>
      <b/>
      <sz val="11"/>
      <color theme="1"/>
      <name val="Arial"/>
      <family val="2"/>
    </font>
    <font>
      <sz val="9"/>
      <color theme="1"/>
      <name val="Arial"/>
      <family val="2"/>
    </font>
    <font>
      <i/>
      <sz val="11"/>
      <color rgb="FFFF0000"/>
      <name val="Arial"/>
      <family val="2"/>
    </font>
    <font>
      <sz val="10"/>
      <color theme="1"/>
      <name val="Arial"/>
      <family val="2"/>
    </font>
    <font>
      <sz val="9"/>
      <color rgb="FFFF0000"/>
      <name val="Arial"/>
      <family val="2"/>
    </font>
    <font>
      <sz val="11"/>
      <color rgb="FFFF0000"/>
      <name val="Arial"/>
      <family val="2"/>
    </font>
    <font>
      <b/>
      <sz val="14"/>
      <color theme="1"/>
      <name val="Arial"/>
      <family val="2"/>
    </font>
    <font>
      <b/>
      <sz val="14"/>
      <color theme="6" tint="-0.249977111117893"/>
      <name val="Arial"/>
      <family val="2"/>
    </font>
    <font>
      <b/>
      <sz val="14"/>
      <color theme="0" tint="-0.499984740745262"/>
      <name val="Arial"/>
      <family val="2"/>
    </font>
    <font>
      <b/>
      <u/>
      <sz val="14"/>
      <color theme="1"/>
      <name val="Arial"/>
      <family val="2"/>
    </font>
    <font>
      <sz val="14"/>
      <name val="Arial"/>
      <family val="2"/>
    </font>
    <font>
      <sz val="14"/>
      <color rgb="FF000000"/>
      <name val="Arial"/>
      <family val="2"/>
    </font>
    <font>
      <b/>
      <sz val="14"/>
      <name val="Arial"/>
      <family val="2"/>
    </font>
  </fonts>
  <fills count="5">
    <fill>
      <patternFill patternType="none"/>
    </fill>
    <fill>
      <patternFill patternType="gray125"/>
    </fill>
    <fill>
      <patternFill patternType="solid">
        <fgColor rgb="FFC2D69B"/>
        <bgColor rgb="FFC2D69B"/>
      </patternFill>
    </fill>
    <fill>
      <patternFill patternType="solid">
        <fgColor rgb="FFD8D8D8"/>
        <bgColor rgb="FFD8D8D8"/>
      </patternFill>
    </fill>
    <fill>
      <patternFill patternType="solid">
        <fgColor theme="6" tint="0.39997558519241921"/>
        <bgColor indexed="64"/>
      </patternFill>
    </fill>
  </fills>
  <borders count="36">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right style="medium">
        <color rgb="FF000000"/>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style="thick">
        <color rgb="FF000000"/>
      </left>
      <right style="medium">
        <color rgb="FF000000"/>
      </right>
      <top/>
      <bottom style="thick">
        <color rgb="FF000000"/>
      </bottom>
      <diagonal/>
    </border>
    <border>
      <left/>
      <right style="medium">
        <color rgb="FF000000"/>
      </right>
      <top style="thin">
        <color rgb="FF000000"/>
      </top>
      <bottom style="thin">
        <color rgb="FF000000"/>
      </bottom>
      <diagonal/>
    </border>
    <border>
      <left style="thick">
        <color rgb="FF000000"/>
      </left>
      <right style="medium">
        <color rgb="FF000000"/>
      </right>
      <top style="thick">
        <color rgb="FF000000"/>
      </top>
      <bottom style="thick">
        <color rgb="FF000000"/>
      </bottom>
      <diagonal/>
    </border>
    <border>
      <left/>
      <right style="medium">
        <color rgb="FF000000"/>
      </right>
      <top style="thick">
        <color rgb="FF000000"/>
      </top>
      <bottom/>
      <diagonal/>
    </border>
    <border>
      <left style="medium">
        <color rgb="FF000000"/>
      </left>
      <right style="medium">
        <color rgb="FF000000"/>
      </right>
      <top style="medium">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ck">
        <color rgb="FF000000"/>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thick">
        <color indexed="64"/>
      </bottom>
      <diagonal/>
    </border>
    <border>
      <left style="medium">
        <color indexed="64"/>
      </left>
      <right style="medium">
        <color indexed="64"/>
      </right>
      <top style="thick">
        <color indexed="64"/>
      </top>
      <bottom style="thick">
        <color indexed="64"/>
      </bottom>
      <diagonal/>
    </border>
  </borders>
  <cellStyleXfs count="1">
    <xf numFmtId="0" fontId="0" fillId="0" borderId="0"/>
  </cellStyleXfs>
  <cellXfs count="200">
    <xf numFmtId="0" fontId="0" fillId="0" borderId="0" xfId="0"/>
    <xf numFmtId="0" fontId="3" fillId="0" borderId="0" xfId="0" applyFont="1"/>
    <xf numFmtId="0" fontId="4" fillId="0" borderId="0" xfId="0" applyFont="1"/>
    <xf numFmtId="0" fontId="6" fillId="0" borderId="7" xfId="0" applyFont="1" applyBorder="1" applyAlignment="1">
      <alignment horizontal="left" vertical="top" wrapText="1"/>
    </xf>
    <xf numFmtId="0" fontId="6" fillId="0" borderId="0" xfId="0" applyFont="1" applyAlignment="1">
      <alignment horizontal="left" vertical="top" wrapText="1"/>
    </xf>
    <xf numFmtId="0" fontId="6" fillId="0" borderId="8" xfId="0" applyFont="1" applyBorder="1" applyAlignment="1">
      <alignment horizontal="left" vertical="top" wrapText="1"/>
    </xf>
    <xf numFmtId="0" fontId="5" fillId="0" borderId="7" xfId="0" applyFont="1" applyBorder="1" applyAlignment="1">
      <alignment vertical="center"/>
    </xf>
    <xf numFmtId="0" fontId="7" fillId="0" borderId="7" xfId="0" applyFont="1" applyBorder="1" applyAlignment="1">
      <alignment horizontal="left" vertical="center"/>
    </xf>
    <xf numFmtId="0" fontId="7" fillId="0" borderId="0" xfId="0" applyFont="1" applyAlignment="1">
      <alignment horizontal="left" vertical="center"/>
    </xf>
    <xf numFmtId="0" fontId="5" fillId="0" borderId="0" xfId="0" applyFont="1" applyAlignment="1">
      <alignment vertical="center"/>
    </xf>
    <xf numFmtId="0" fontId="5" fillId="0" borderId="8" xfId="0" applyFont="1" applyBorder="1" applyAlignment="1">
      <alignment vertical="center"/>
    </xf>
    <xf numFmtId="0" fontId="5" fillId="2" borderId="12" xfId="0" applyFont="1" applyFill="1" applyBorder="1" applyAlignment="1">
      <alignment horizontal="center" vertical="center"/>
    </xf>
    <xf numFmtId="0" fontId="7" fillId="0" borderId="7" xfId="0" applyFont="1" applyBorder="1" applyAlignment="1">
      <alignment vertical="center"/>
    </xf>
    <xf numFmtId="0" fontId="5" fillId="0" borderId="0" xfId="0" applyFont="1" applyAlignment="1">
      <alignment horizontal="center" vertical="center"/>
    </xf>
    <xf numFmtId="0" fontId="5" fillId="3" borderId="12" xfId="0" applyFont="1" applyFill="1" applyBorder="1" applyAlignment="1">
      <alignment horizontal="center" vertical="center"/>
    </xf>
    <xf numFmtId="2" fontId="5" fillId="3" borderId="12" xfId="0" applyNumberFormat="1" applyFont="1" applyFill="1" applyBorder="1" applyAlignment="1">
      <alignment horizontal="center" vertical="center"/>
    </xf>
    <xf numFmtId="2" fontId="5" fillId="0" borderId="0" xfId="0" applyNumberFormat="1" applyFont="1" applyAlignment="1">
      <alignment horizontal="center" vertical="center"/>
    </xf>
    <xf numFmtId="0" fontId="8" fillId="0" borderId="7"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14" fontId="5" fillId="2" borderId="15" xfId="0" applyNumberFormat="1" applyFont="1" applyFill="1" applyBorder="1" applyAlignment="1">
      <alignment horizontal="right" vertical="center"/>
    </xf>
    <xf numFmtId="44" fontId="5" fillId="2" borderId="15" xfId="0" applyNumberFormat="1" applyFont="1" applyFill="1" applyBorder="1" applyAlignment="1">
      <alignment horizontal="right" vertical="center"/>
    </xf>
    <xf numFmtId="44" fontId="5" fillId="3" borderId="15" xfId="0" applyNumberFormat="1" applyFont="1" applyFill="1" applyBorder="1" applyAlignment="1">
      <alignment horizontal="right" vertical="center"/>
    </xf>
    <xf numFmtId="44" fontId="7" fillId="3" borderId="18" xfId="0" applyNumberFormat="1" applyFont="1" applyFill="1" applyBorder="1" applyAlignment="1">
      <alignment horizontal="right" vertical="center"/>
    </xf>
    <xf numFmtId="0" fontId="9" fillId="0" borderId="0" xfId="0" applyFont="1"/>
    <xf numFmtId="0" fontId="7" fillId="0" borderId="0" xfId="0" applyFont="1" applyAlignment="1">
      <alignment vertical="center"/>
    </xf>
    <xf numFmtId="9" fontId="9" fillId="0" borderId="0" xfId="0" applyNumberFormat="1" applyFont="1"/>
    <xf numFmtId="44" fontId="5" fillId="2" borderId="12" xfId="0" applyNumberFormat="1" applyFont="1" applyFill="1" applyBorder="1" applyAlignment="1">
      <alignment horizontal="right" vertical="center"/>
    </xf>
    <xf numFmtId="0" fontId="10" fillId="0" borderId="0" xfId="0" applyFont="1"/>
    <xf numFmtId="44" fontId="7" fillId="3" borderId="20" xfId="0" applyNumberFormat="1" applyFont="1" applyFill="1" applyBorder="1" applyAlignment="1">
      <alignment horizontal="right" vertical="center"/>
    </xf>
    <xf numFmtId="0" fontId="7" fillId="0" borderId="17" xfId="0" applyFont="1" applyBorder="1" applyAlignment="1">
      <alignment vertical="center"/>
    </xf>
    <xf numFmtId="0" fontId="5" fillId="0" borderId="21" xfId="0" applyFont="1" applyBorder="1" applyAlignment="1">
      <alignment vertical="center"/>
    </xf>
    <xf numFmtId="0" fontId="5" fillId="0" borderId="0" xfId="0" applyFont="1" applyAlignment="1">
      <alignment horizontal="left" vertical="top"/>
    </xf>
    <xf numFmtId="44" fontId="5" fillId="2" borderId="22" xfId="0" applyNumberFormat="1" applyFont="1" applyFill="1" applyBorder="1" applyAlignment="1">
      <alignment horizontal="right" vertical="center"/>
    </xf>
    <xf numFmtId="44" fontId="5" fillId="2" borderId="23" xfId="0" applyNumberFormat="1" applyFont="1" applyFill="1" applyBorder="1" applyAlignment="1">
      <alignment horizontal="right" vertical="center"/>
    </xf>
    <xf numFmtId="44" fontId="7" fillId="3" borderId="24" xfId="0" applyNumberFormat="1" applyFont="1" applyFill="1" applyBorder="1" applyAlignment="1">
      <alignment horizontal="right" vertical="center"/>
    </xf>
    <xf numFmtId="0" fontId="7" fillId="0" borderId="7" xfId="0" applyFont="1" applyBorder="1"/>
    <xf numFmtId="44" fontId="5" fillId="0" borderId="8" xfId="0" applyNumberFormat="1" applyFont="1" applyBorder="1" applyAlignment="1">
      <alignment horizontal="center" vertical="center"/>
    </xf>
    <xf numFmtId="0" fontId="5" fillId="0" borderId="0" xfId="0" applyFont="1"/>
    <xf numFmtId="0" fontId="11" fillId="0" borderId="0" xfId="0" applyFont="1" applyAlignment="1">
      <alignment vertical="center"/>
    </xf>
    <xf numFmtId="0" fontId="11" fillId="0" borderId="8" xfId="0" applyFont="1" applyBorder="1" applyAlignment="1">
      <alignment vertical="center"/>
    </xf>
    <xf numFmtId="0" fontId="11" fillId="0" borderId="7" xfId="0" applyFont="1" applyBorder="1" applyAlignment="1">
      <alignment vertical="center"/>
    </xf>
    <xf numFmtId="44" fontId="7" fillId="3" borderId="12" xfId="0" applyNumberFormat="1" applyFont="1" applyFill="1" applyBorder="1" applyAlignment="1">
      <alignment horizontal="right" vertical="center"/>
    </xf>
    <xf numFmtId="0" fontId="7" fillId="0" borderId="17" xfId="0" applyFont="1" applyBorder="1"/>
    <xf numFmtId="0" fontId="7" fillId="0" borderId="25" xfId="0" applyFont="1" applyBorder="1"/>
    <xf numFmtId="44" fontId="5" fillId="0" borderId="0" xfId="0" applyNumberFormat="1" applyFont="1" applyAlignment="1">
      <alignment horizontal="center" vertical="center"/>
    </xf>
    <xf numFmtId="0" fontId="7" fillId="0" borderId="10" xfId="0" applyFont="1" applyBorder="1" applyAlignment="1">
      <alignment vertical="center"/>
    </xf>
    <xf numFmtId="0" fontId="7" fillId="0" borderId="11" xfId="0" applyFont="1" applyBorder="1" applyAlignment="1">
      <alignment vertical="center"/>
    </xf>
    <xf numFmtId="44" fontId="7" fillId="0" borderId="15" xfId="0" applyNumberFormat="1" applyFont="1" applyBorder="1" applyAlignment="1">
      <alignment horizontal="left" vertical="center"/>
    </xf>
    <xf numFmtId="0" fontId="12" fillId="0" borderId="0" xfId="0" applyFont="1"/>
    <xf numFmtId="0" fontId="5" fillId="0" borderId="26" xfId="0" applyFont="1" applyBorder="1"/>
    <xf numFmtId="44" fontId="5" fillId="0" borderId="0" xfId="0" applyNumberFormat="1" applyFont="1" applyAlignment="1">
      <alignment horizontal="right" vertical="center"/>
    </xf>
    <xf numFmtId="0" fontId="7" fillId="0" borderId="0" xfId="0" applyFont="1"/>
    <xf numFmtId="0" fontId="13" fillId="0" borderId="0" xfId="0" applyFont="1"/>
    <xf numFmtId="0" fontId="7" fillId="0" borderId="16" xfId="0" applyFont="1" applyBorder="1" applyAlignment="1">
      <alignment vertical="center"/>
    </xf>
    <xf numFmtId="0" fontId="5" fillId="0" borderId="16" xfId="0" applyFont="1" applyBorder="1" applyAlignment="1">
      <alignment vertical="center"/>
    </xf>
    <xf numFmtId="0" fontId="7" fillId="0" borderId="9" xfId="0" applyFont="1" applyBorder="1" applyAlignment="1">
      <alignment vertical="center"/>
    </xf>
    <xf numFmtId="0" fontId="8" fillId="0" borderId="0" xfId="0" applyFont="1" applyAlignment="1">
      <alignment vertical="center"/>
    </xf>
    <xf numFmtId="0" fontId="8" fillId="0" borderId="8" xfId="0" applyFont="1" applyBorder="1" applyAlignment="1">
      <alignment vertical="center"/>
    </xf>
    <xf numFmtId="0" fontId="1" fillId="0" borderId="1" xfId="0" applyFont="1" applyBorder="1" applyAlignment="1">
      <alignment horizontal="center" vertical="center" wrapText="1"/>
    </xf>
    <xf numFmtId="0" fontId="2" fillId="0" borderId="2" xfId="0" applyFont="1" applyBorder="1"/>
    <xf numFmtId="0" fontId="2" fillId="0" borderId="3" xfId="0" applyFont="1" applyBorder="1"/>
    <xf numFmtId="0" fontId="5" fillId="0" borderId="1" xfId="0" applyFont="1" applyBorder="1" applyAlignment="1">
      <alignment horizontal="left" vertical="center" wrapText="1"/>
    </xf>
    <xf numFmtId="0" fontId="2" fillId="0" borderId="4" xfId="0" applyFont="1" applyBorder="1"/>
    <xf numFmtId="0" fontId="2" fillId="0" borderId="5" xfId="0" applyFont="1" applyBorder="1"/>
    <xf numFmtId="0" fontId="2" fillId="0" borderId="6" xfId="0" applyFont="1" applyBorder="1"/>
    <xf numFmtId="0" fontId="5" fillId="0" borderId="0" xfId="0" applyFont="1" applyAlignment="1">
      <alignment vertical="center" wrapText="1"/>
    </xf>
    <xf numFmtId="0" fontId="0" fillId="0" borderId="0" xfId="0"/>
    <xf numFmtId="0" fontId="2" fillId="0" borderId="8" xfId="0" applyFont="1" applyBorder="1"/>
    <xf numFmtId="0" fontId="5" fillId="2" borderId="9" xfId="0" applyFont="1" applyFill="1" applyBorder="1" applyAlignment="1">
      <alignment horizontal="left" vertical="top" wrapText="1"/>
    </xf>
    <xf numFmtId="0" fontId="2" fillId="0" borderId="10" xfId="0" applyFont="1" applyBorder="1"/>
    <xf numFmtId="0" fontId="2" fillId="0" borderId="11" xfId="0" applyFont="1" applyBorder="1"/>
    <xf numFmtId="0" fontId="7" fillId="0" borderId="16" xfId="0" applyFont="1" applyBorder="1" applyAlignment="1">
      <alignment vertical="center"/>
    </xf>
    <xf numFmtId="0" fontId="2" fillId="0" borderId="17" xfId="0" applyFont="1" applyBorder="1"/>
    <xf numFmtId="0" fontId="5" fillId="0" borderId="13" xfId="0" applyFont="1" applyBorder="1" applyAlignment="1">
      <alignment horizontal="left" vertical="center" wrapText="1"/>
    </xf>
    <xf numFmtId="0" fontId="2" fillId="0" borderId="14" xfId="0" applyFont="1" applyBorder="1"/>
    <xf numFmtId="0" fontId="2" fillId="0" borderId="19" xfId="0" applyFont="1" applyBorder="1"/>
    <xf numFmtId="0" fontId="7" fillId="0" borderId="4" xfId="0" applyFont="1" applyBorder="1" applyAlignment="1">
      <alignment horizontal="left" wrapText="1"/>
    </xf>
    <xf numFmtId="0" fontId="5" fillId="0" borderId="13" xfId="0" applyFont="1" applyBorder="1" applyAlignment="1">
      <alignment horizontal="left" vertical="center"/>
    </xf>
    <xf numFmtId="0" fontId="5" fillId="0" borderId="16" xfId="0" applyFont="1" applyBorder="1" applyAlignment="1">
      <alignment vertical="center"/>
    </xf>
    <xf numFmtId="0" fontId="2" fillId="0" borderId="25" xfId="0" applyFont="1" applyBorder="1"/>
    <xf numFmtId="0" fontId="7" fillId="0" borderId="9" xfId="0" applyFont="1" applyBorder="1" applyAlignment="1">
      <alignment vertical="center"/>
    </xf>
    <xf numFmtId="0" fontId="5" fillId="0" borderId="28" xfId="0" applyFont="1" applyBorder="1" applyAlignment="1">
      <alignment horizontal="left" vertical="center"/>
    </xf>
    <xf numFmtId="0" fontId="5" fillId="0" borderId="29" xfId="0" applyFont="1" applyBorder="1" applyAlignment="1">
      <alignment horizontal="left" vertical="center"/>
    </xf>
    <xf numFmtId="0" fontId="5" fillId="0" borderId="14" xfId="0" applyFont="1" applyBorder="1" applyAlignment="1">
      <alignment horizontal="left" vertical="center"/>
    </xf>
    <xf numFmtId="0" fontId="5" fillId="0" borderId="30" xfId="0" applyFont="1" applyBorder="1" applyAlignment="1">
      <alignment horizontal="left" vertical="center"/>
    </xf>
    <xf numFmtId="0" fontId="5" fillId="0" borderId="31" xfId="0" applyFont="1" applyBorder="1" applyAlignment="1">
      <alignment horizontal="left" vertical="center"/>
    </xf>
    <xf numFmtId="0" fontId="5" fillId="0" borderId="32" xfId="0" applyFont="1" applyBorder="1" applyAlignment="1">
      <alignment horizontal="left" vertical="center"/>
    </xf>
    <xf numFmtId="0" fontId="5" fillId="0" borderId="33" xfId="0" applyFont="1" applyBorder="1" applyAlignment="1">
      <alignment horizontal="left" vertical="center"/>
    </xf>
    <xf numFmtId="0" fontId="14" fillId="0" borderId="13" xfId="0" applyFont="1" applyBorder="1" applyAlignment="1">
      <alignment horizontal="left" vertical="center"/>
    </xf>
    <xf numFmtId="0" fontId="15" fillId="0" borderId="14" xfId="0" applyFont="1" applyBorder="1"/>
    <xf numFmtId="0" fontId="15" fillId="0" borderId="19" xfId="0" applyFont="1" applyBorder="1"/>
    <xf numFmtId="0" fontId="16" fillId="0" borderId="0" xfId="0" applyFont="1" applyAlignment="1">
      <alignment horizontal="left" vertical="top" wrapText="1"/>
    </xf>
    <xf numFmtId="0" fontId="16" fillId="0" borderId="27" xfId="0" applyFont="1" applyBorder="1" applyAlignment="1">
      <alignment horizontal="left" vertical="center"/>
    </xf>
    <xf numFmtId="0" fontId="16" fillId="0" borderId="26" xfId="0" applyFont="1" applyBorder="1" applyAlignment="1">
      <alignment vertical="center"/>
    </xf>
    <xf numFmtId="0" fontId="16" fillId="0" borderId="13" xfId="0" applyFont="1" applyBorder="1" applyAlignment="1">
      <alignment horizontal="left" vertical="center"/>
    </xf>
    <xf numFmtId="0" fontId="16" fillId="0" borderId="15" xfId="0" applyFont="1" applyBorder="1"/>
    <xf numFmtId="0" fontId="16" fillId="0" borderId="26" xfId="0" applyFont="1" applyBorder="1"/>
    <xf numFmtId="0" fontId="14" fillId="0" borderId="7" xfId="0" applyFont="1" applyBorder="1" applyAlignment="1">
      <alignment vertical="center"/>
    </xf>
    <xf numFmtId="0" fontId="16" fillId="2" borderId="9" xfId="0" applyFont="1" applyFill="1" applyBorder="1" applyAlignment="1">
      <alignment horizontal="left" vertical="top" wrapText="1"/>
    </xf>
    <xf numFmtId="0" fontId="17" fillId="0" borderId="1" xfId="0" applyFont="1" applyBorder="1" applyAlignment="1" applyProtection="1">
      <alignment horizontal="center" vertical="center" wrapText="1"/>
    </xf>
    <xf numFmtId="0" fontId="18" fillId="0" borderId="2" xfId="0" applyFont="1" applyBorder="1" applyProtection="1"/>
    <xf numFmtId="0" fontId="18" fillId="0" borderId="3" xfId="0" applyFont="1" applyBorder="1" applyProtection="1"/>
    <xf numFmtId="0" fontId="19" fillId="0" borderId="0" xfId="0" applyFont="1" applyProtection="1"/>
    <xf numFmtId="0" fontId="20" fillId="0" borderId="0" xfId="0" applyFont="1" applyProtection="1"/>
    <xf numFmtId="0" fontId="19" fillId="0" borderId="1" xfId="0" applyFont="1" applyBorder="1" applyAlignment="1" applyProtection="1">
      <alignment horizontal="left" vertical="center" wrapText="1"/>
    </xf>
    <xf numFmtId="0" fontId="31" fillId="0" borderId="2" xfId="0" applyFont="1" applyBorder="1" applyProtection="1"/>
    <xf numFmtId="0" fontId="31" fillId="0" borderId="3" xfId="0" applyFont="1" applyBorder="1" applyProtection="1"/>
    <xf numFmtId="0" fontId="31" fillId="0" borderId="4" xfId="0" applyFont="1" applyBorder="1" applyProtection="1"/>
    <xf numFmtId="0" fontId="31" fillId="0" borderId="5" xfId="0" applyFont="1" applyBorder="1" applyProtection="1"/>
    <xf numFmtId="0" fontId="31" fillId="0" borderId="6" xfId="0" applyFont="1" applyBorder="1" applyProtection="1"/>
    <xf numFmtId="0" fontId="32" fillId="0" borderId="7" xfId="0" applyFont="1" applyBorder="1" applyAlignment="1" applyProtection="1">
      <alignment horizontal="left" vertical="top" wrapText="1"/>
    </xf>
    <xf numFmtId="0" fontId="32" fillId="0" borderId="0" xfId="0" applyFont="1" applyAlignment="1" applyProtection="1">
      <alignment horizontal="left" vertical="top" wrapText="1"/>
    </xf>
    <xf numFmtId="0" fontId="32" fillId="0" borderId="8" xfId="0" applyFont="1" applyBorder="1" applyAlignment="1" applyProtection="1">
      <alignment horizontal="left" vertical="top" wrapText="1"/>
    </xf>
    <xf numFmtId="0" fontId="19" fillId="0" borderId="7" xfId="0" applyFont="1" applyBorder="1" applyAlignment="1" applyProtection="1">
      <alignment vertical="center"/>
    </xf>
    <xf numFmtId="0" fontId="19" fillId="0" borderId="0" xfId="0" applyFont="1" applyAlignment="1" applyProtection="1">
      <alignment vertical="center" wrapText="1"/>
    </xf>
    <xf numFmtId="0" fontId="19" fillId="0" borderId="0" xfId="0" applyFont="1" applyProtection="1"/>
    <xf numFmtId="0" fontId="31" fillId="0" borderId="8" xfId="0" applyFont="1" applyBorder="1" applyProtection="1"/>
    <xf numFmtId="0" fontId="31" fillId="0" borderId="10" xfId="0" applyFont="1" applyBorder="1" applyProtection="1"/>
    <xf numFmtId="0" fontId="31" fillId="0" borderId="11" xfId="0" applyFont="1" applyBorder="1" applyProtection="1"/>
    <xf numFmtId="0" fontId="27" fillId="0" borderId="7" xfId="0" applyFont="1" applyBorder="1" applyAlignment="1" applyProtection="1">
      <alignment horizontal="left" vertical="center"/>
    </xf>
    <xf numFmtId="0" fontId="27" fillId="0" borderId="0" xfId="0" applyFont="1" applyAlignment="1" applyProtection="1">
      <alignment horizontal="left" vertical="center"/>
    </xf>
    <xf numFmtId="0" fontId="19" fillId="0" borderId="0" xfId="0" applyFont="1" applyAlignment="1" applyProtection="1">
      <alignment vertical="center"/>
    </xf>
    <xf numFmtId="0" fontId="19" fillId="0" borderId="8" xfId="0" applyFont="1" applyBorder="1" applyAlignment="1" applyProtection="1">
      <alignment vertical="center"/>
    </xf>
    <xf numFmtId="0" fontId="27" fillId="0" borderId="7" xfId="0" applyFont="1" applyBorder="1" applyAlignment="1" applyProtection="1">
      <alignment vertical="center"/>
    </xf>
    <xf numFmtId="0" fontId="19" fillId="0" borderId="0" xfId="0" applyFont="1" applyAlignment="1" applyProtection="1">
      <alignment horizontal="center" vertical="center"/>
    </xf>
    <xf numFmtId="0" fontId="19" fillId="3" borderId="12" xfId="0" applyFont="1" applyFill="1" applyBorder="1" applyAlignment="1" applyProtection="1">
      <alignment horizontal="center" vertical="center"/>
    </xf>
    <xf numFmtId="2" fontId="19" fillId="3" borderId="12" xfId="0" applyNumberFormat="1" applyFont="1" applyFill="1" applyBorder="1" applyAlignment="1" applyProtection="1">
      <alignment horizontal="center" vertical="center"/>
    </xf>
    <xf numFmtId="2" fontId="19" fillId="0" borderId="0" xfId="0" applyNumberFormat="1" applyFont="1" applyAlignment="1" applyProtection="1">
      <alignment horizontal="center" vertical="center"/>
    </xf>
    <xf numFmtId="0" fontId="30" fillId="0" borderId="7" xfId="0" applyFont="1" applyBorder="1" applyAlignment="1" applyProtection="1">
      <alignment vertical="center"/>
    </xf>
    <xf numFmtId="0" fontId="30" fillId="0" borderId="0" xfId="0" applyFont="1" applyAlignment="1" applyProtection="1">
      <alignment vertical="center"/>
    </xf>
    <xf numFmtId="0" fontId="30" fillId="0" borderId="8" xfId="0" applyFont="1" applyBorder="1" applyAlignment="1" applyProtection="1">
      <alignment vertical="center"/>
    </xf>
    <xf numFmtId="0" fontId="19" fillId="0" borderId="13" xfId="0" applyFont="1" applyBorder="1" applyAlignment="1" applyProtection="1">
      <alignment vertical="center"/>
    </xf>
    <xf numFmtId="0" fontId="19" fillId="0" borderId="14" xfId="0" applyFont="1" applyBorder="1" applyAlignment="1" applyProtection="1">
      <alignment vertical="center"/>
    </xf>
    <xf numFmtId="0" fontId="20" fillId="0" borderId="0" xfId="0" applyFont="1" applyAlignment="1" applyProtection="1">
      <alignment horizontal="left" vertical="top" wrapText="1"/>
    </xf>
    <xf numFmtId="0" fontId="20" fillId="0" borderId="0" xfId="0" applyFont="1" applyProtection="1"/>
    <xf numFmtId="44" fontId="19" fillId="3" borderId="34" xfId="0" applyNumberFormat="1" applyFont="1" applyFill="1" applyBorder="1" applyAlignment="1" applyProtection="1">
      <alignment horizontal="right" vertical="center"/>
    </xf>
    <xf numFmtId="0" fontId="27" fillId="0" borderId="16" xfId="0" applyFont="1" applyBorder="1" applyAlignment="1" applyProtection="1">
      <alignment vertical="center"/>
    </xf>
    <xf numFmtId="0" fontId="31" fillId="0" borderId="17" xfId="0" applyFont="1" applyBorder="1" applyProtection="1"/>
    <xf numFmtId="44" fontId="27" fillId="3" borderId="35" xfId="0" applyNumberFormat="1" applyFont="1" applyFill="1" applyBorder="1" applyAlignment="1" applyProtection="1">
      <alignment horizontal="right" vertical="center"/>
    </xf>
    <xf numFmtId="0" fontId="22" fillId="0" borderId="0" xfId="0" applyFont="1" applyProtection="1"/>
    <xf numFmtId="0" fontId="27" fillId="0" borderId="0" xfId="0" applyFont="1" applyAlignment="1" applyProtection="1">
      <alignment vertical="center"/>
    </xf>
    <xf numFmtId="0" fontId="21" fillId="0" borderId="0" xfId="0" applyFont="1" applyAlignment="1" applyProtection="1">
      <alignment vertical="center"/>
    </xf>
    <xf numFmtId="9" fontId="22" fillId="0" borderId="0" xfId="0" applyNumberFormat="1" applyFont="1" applyProtection="1"/>
    <xf numFmtId="0" fontId="20" fillId="0" borderId="0" xfId="0" applyFont="1" applyAlignment="1" applyProtection="1">
      <alignment vertical="center"/>
    </xf>
    <xf numFmtId="0" fontId="19" fillId="0" borderId="13" xfId="0" applyFont="1" applyBorder="1" applyAlignment="1" applyProtection="1">
      <alignment horizontal="left" vertical="center" wrapText="1"/>
    </xf>
    <xf numFmtId="0" fontId="31" fillId="0" borderId="14" xfId="0" applyFont="1" applyBorder="1" applyProtection="1"/>
    <xf numFmtId="0" fontId="31" fillId="0" borderId="19" xfId="0" applyFont="1" applyBorder="1" applyProtection="1"/>
    <xf numFmtId="0" fontId="23" fillId="0" borderId="0" xfId="0" applyFont="1" applyProtection="1"/>
    <xf numFmtId="44" fontId="27" fillId="3" borderId="20" xfId="0" applyNumberFormat="1" applyFont="1" applyFill="1" applyBorder="1" applyAlignment="1" applyProtection="1">
      <alignment horizontal="right" vertical="center"/>
    </xf>
    <xf numFmtId="0" fontId="27" fillId="0" borderId="16" xfId="0" applyFont="1" applyBorder="1" applyAlignment="1" applyProtection="1">
      <alignment vertical="center"/>
    </xf>
    <xf numFmtId="0" fontId="27" fillId="0" borderId="17" xfId="0" applyFont="1" applyBorder="1" applyAlignment="1" applyProtection="1">
      <alignment vertical="center"/>
    </xf>
    <xf numFmtId="0" fontId="19" fillId="0" borderId="21" xfId="0" applyFont="1" applyBorder="1" applyAlignment="1" applyProtection="1">
      <alignment vertical="center"/>
    </xf>
    <xf numFmtId="0" fontId="19" fillId="0" borderId="0" xfId="0" applyFont="1" applyAlignment="1" applyProtection="1">
      <alignment horizontal="left" vertical="top"/>
    </xf>
    <xf numFmtId="0" fontId="19" fillId="0" borderId="13" xfId="0" applyFont="1" applyBorder="1" applyAlignment="1" applyProtection="1">
      <alignment horizontal="left" vertical="center"/>
    </xf>
    <xf numFmtId="44" fontId="27" fillId="3" borderId="24" xfId="0" applyNumberFormat="1" applyFont="1" applyFill="1" applyBorder="1" applyAlignment="1" applyProtection="1">
      <alignment horizontal="right" vertical="center"/>
    </xf>
    <xf numFmtId="0" fontId="27" fillId="0" borderId="7" xfId="0" applyFont="1" applyBorder="1" applyProtection="1"/>
    <xf numFmtId="44" fontId="19" fillId="0" borderId="8" xfId="0" applyNumberFormat="1" applyFont="1" applyBorder="1" applyAlignment="1" applyProtection="1">
      <alignment horizontal="center" vertical="center"/>
    </xf>
    <xf numFmtId="0" fontId="24" fillId="0" borderId="0" xfId="0" applyFont="1" applyAlignment="1" applyProtection="1">
      <alignment vertical="center"/>
    </xf>
    <xf numFmtId="0" fontId="19" fillId="0" borderId="16" xfId="0" applyFont="1" applyBorder="1" applyAlignment="1" applyProtection="1">
      <alignment vertical="center"/>
    </xf>
    <xf numFmtId="0" fontId="31" fillId="0" borderId="25" xfId="0" applyFont="1" applyBorder="1" applyProtection="1"/>
    <xf numFmtId="44" fontId="27" fillId="3" borderId="12" xfId="0" applyNumberFormat="1" applyFont="1" applyFill="1" applyBorder="1" applyAlignment="1" applyProtection="1">
      <alignment horizontal="right" vertical="center"/>
    </xf>
    <xf numFmtId="0" fontId="27" fillId="0" borderId="17" xfId="0" applyFont="1" applyBorder="1" applyProtection="1"/>
    <xf numFmtId="0" fontId="27" fillId="0" borderId="25" xfId="0" applyFont="1" applyBorder="1" applyProtection="1"/>
    <xf numFmtId="0" fontId="19" fillId="0" borderId="16" xfId="0" applyFont="1" applyBorder="1" applyAlignment="1" applyProtection="1">
      <alignment vertical="center"/>
    </xf>
    <xf numFmtId="44" fontId="19" fillId="0" borderId="0" xfId="0" applyNumberFormat="1" applyFont="1" applyAlignment="1" applyProtection="1">
      <alignment horizontal="center" vertical="center"/>
    </xf>
    <xf numFmtId="0" fontId="27" fillId="0" borderId="9" xfId="0" applyFont="1" applyBorder="1" applyAlignment="1" applyProtection="1">
      <alignment vertical="center"/>
    </xf>
    <xf numFmtId="0" fontId="27" fillId="0" borderId="10" xfId="0" applyFont="1" applyBorder="1" applyAlignment="1" applyProtection="1">
      <alignment vertical="center"/>
    </xf>
    <xf numFmtId="0" fontId="27" fillId="0" borderId="11" xfId="0" applyFont="1" applyBorder="1" applyAlignment="1" applyProtection="1">
      <alignment vertical="center"/>
    </xf>
    <xf numFmtId="44" fontId="27" fillId="0" borderId="15" xfId="0" applyNumberFormat="1" applyFont="1" applyBorder="1" applyAlignment="1" applyProtection="1">
      <alignment horizontal="left" vertical="center"/>
    </xf>
    <xf numFmtId="0" fontId="19" fillId="0" borderId="27" xfId="0" applyFont="1" applyBorder="1" applyAlignment="1" applyProtection="1">
      <alignment horizontal="left" vertical="center"/>
    </xf>
    <xf numFmtId="0" fontId="19" fillId="0" borderId="28" xfId="0" applyFont="1" applyBorder="1" applyAlignment="1" applyProtection="1">
      <alignment horizontal="left" vertical="center"/>
    </xf>
    <xf numFmtId="0" fontId="19" fillId="0" borderId="29" xfId="0" applyFont="1" applyBorder="1" applyAlignment="1" applyProtection="1">
      <alignment horizontal="left" vertical="center"/>
    </xf>
    <xf numFmtId="0" fontId="25" fillId="0" borderId="0" xfId="0" applyFont="1" applyProtection="1"/>
    <xf numFmtId="0" fontId="27" fillId="0" borderId="9" xfId="0" applyFont="1" applyBorder="1" applyAlignment="1" applyProtection="1">
      <alignment vertical="center"/>
    </xf>
    <xf numFmtId="44" fontId="19" fillId="0" borderId="0" xfId="0" applyNumberFormat="1" applyFont="1" applyAlignment="1" applyProtection="1">
      <alignment horizontal="right" vertical="center"/>
    </xf>
    <xf numFmtId="0" fontId="27" fillId="0" borderId="0" xfId="0" applyFont="1" applyProtection="1"/>
    <xf numFmtId="0" fontId="27" fillId="0" borderId="13" xfId="0" applyFont="1" applyBorder="1" applyAlignment="1" applyProtection="1">
      <alignment horizontal="left" vertical="center"/>
    </xf>
    <xf numFmtId="0" fontId="33" fillId="0" borderId="14" xfId="0" applyFont="1" applyBorder="1" applyProtection="1"/>
    <xf numFmtId="0" fontId="33" fillId="0" borderId="19" xfId="0" applyFont="1" applyBorder="1" applyProtection="1"/>
    <xf numFmtId="0" fontId="27" fillId="0" borderId="4" xfId="0" applyFont="1" applyBorder="1" applyAlignment="1" applyProtection="1">
      <alignment horizontal="left" wrapText="1"/>
    </xf>
    <xf numFmtId="0" fontId="26" fillId="0" borderId="0" xfId="0" applyFont="1" applyProtection="1"/>
    <xf numFmtId="0" fontId="19" fillId="2" borderId="9" xfId="0" applyFont="1" applyFill="1" applyBorder="1" applyAlignment="1" applyProtection="1">
      <alignment horizontal="left" vertical="top" wrapText="1"/>
      <protection locked="0"/>
    </xf>
    <xf numFmtId="0" fontId="31" fillId="0" borderId="10" xfId="0" applyFont="1" applyBorder="1" applyProtection="1">
      <protection locked="0"/>
    </xf>
    <xf numFmtId="0" fontId="31" fillId="0" borderId="11" xfId="0" applyFont="1" applyBorder="1" applyProtection="1">
      <protection locked="0"/>
    </xf>
    <xf numFmtId="0" fontId="19" fillId="2" borderId="12" xfId="0" applyFont="1" applyFill="1" applyBorder="1" applyAlignment="1" applyProtection="1">
      <alignment horizontal="center" vertical="center"/>
      <protection locked="0"/>
    </xf>
    <xf numFmtId="14" fontId="19" fillId="2" borderId="15" xfId="0" applyNumberFormat="1" applyFont="1" applyFill="1" applyBorder="1" applyAlignment="1" applyProtection="1">
      <alignment horizontal="right" vertical="center"/>
      <protection locked="0"/>
    </xf>
    <xf numFmtId="44" fontId="19" fillId="2" borderId="15" xfId="0" applyNumberFormat="1" applyFont="1" applyFill="1" applyBorder="1" applyAlignment="1" applyProtection="1">
      <alignment horizontal="right" vertical="center"/>
      <protection locked="0"/>
    </xf>
    <xf numFmtId="44" fontId="19" fillId="2" borderId="12" xfId="0" applyNumberFormat="1" applyFont="1" applyFill="1" applyBorder="1" applyAlignment="1" applyProtection="1">
      <alignment horizontal="right" vertical="center"/>
      <protection locked="0"/>
    </xf>
    <xf numFmtId="44" fontId="19" fillId="2" borderId="22" xfId="0" applyNumberFormat="1" applyFont="1" applyFill="1" applyBorder="1" applyAlignment="1" applyProtection="1">
      <alignment horizontal="right" vertical="center"/>
      <protection locked="0"/>
    </xf>
    <xf numFmtId="44" fontId="19" fillId="2" borderId="23" xfId="0" applyNumberFormat="1" applyFont="1" applyFill="1" applyBorder="1" applyAlignment="1" applyProtection="1">
      <alignment horizontal="right" vertical="center"/>
      <protection locked="0"/>
    </xf>
    <xf numFmtId="0" fontId="19" fillId="4" borderId="13" xfId="0" applyFont="1" applyFill="1" applyBorder="1" applyAlignment="1" applyProtection="1">
      <alignment horizontal="left" vertical="center"/>
      <protection locked="0"/>
    </xf>
    <xf numFmtId="0" fontId="19" fillId="4" borderId="14" xfId="0" applyFont="1" applyFill="1" applyBorder="1" applyAlignment="1" applyProtection="1">
      <alignment horizontal="left" vertical="center"/>
      <protection locked="0"/>
    </xf>
    <xf numFmtId="0" fontId="19" fillId="4" borderId="30" xfId="0" applyFont="1" applyFill="1" applyBorder="1" applyAlignment="1" applyProtection="1">
      <alignment horizontal="left" vertical="center"/>
      <protection locked="0"/>
    </xf>
    <xf numFmtId="0" fontId="19" fillId="4" borderId="31" xfId="0" applyFont="1" applyFill="1" applyBorder="1" applyAlignment="1" applyProtection="1">
      <alignment horizontal="left" vertical="center"/>
      <protection locked="0"/>
    </xf>
    <xf numFmtId="0" fontId="19" fillId="4" borderId="32" xfId="0" applyFont="1" applyFill="1" applyBorder="1" applyAlignment="1" applyProtection="1">
      <alignment horizontal="left" vertical="center"/>
      <protection locked="0"/>
    </xf>
    <xf numFmtId="0" fontId="19" fillId="4" borderId="33" xfId="0" applyFont="1" applyFill="1" applyBorder="1" applyAlignment="1" applyProtection="1">
      <alignment horizontal="left" vertical="center"/>
      <protection locked="0"/>
    </xf>
    <xf numFmtId="0" fontId="19" fillId="0" borderId="26" xfId="0" applyFont="1" applyFill="1" applyBorder="1" applyAlignment="1" applyProtection="1">
      <alignment vertical="center"/>
    </xf>
    <xf numFmtId="0" fontId="19" fillId="4" borderId="15" xfId="0" applyFont="1" applyFill="1" applyBorder="1" applyProtection="1">
      <protection locked="0"/>
    </xf>
    <xf numFmtId="0" fontId="19" fillId="4" borderId="26" xfId="0" applyFont="1" applyFill="1" applyBorder="1" applyProtection="1">
      <protection locked="0"/>
    </xf>
  </cellXfs>
  <cellStyles count="1">
    <cellStyle name="Normal" xfId="0" builtinId="0"/>
  </cellStyles>
  <dxfs count="5">
    <dxf>
      <font>
        <color rgb="FF9C0006"/>
      </font>
      <fill>
        <patternFill patternType="solid">
          <fgColor rgb="FFFFC7CE"/>
          <bgColor rgb="FFFFC7CE"/>
        </patternFill>
      </fill>
    </dxf>
    <dxf>
      <fill>
        <patternFill patternType="solid">
          <fgColor rgb="FFB7E1CD"/>
          <bgColor rgb="FFB7E1CD"/>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customschemas.google.com/relationships/workbookmetadata" Target="metadata"/><Relationship Id="rId10" Type="http://schemas.openxmlformats.org/officeDocument/2006/relationships/customXml" Target="../customXml/item1.xml"/><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923C"/>
    <pageSetUpPr fitToPage="1"/>
  </sheetPr>
  <dimension ref="A1:M1016"/>
  <sheetViews>
    <sheetView showGridLines="0" tabSelected="1" zoomScale="110" zoomScaleNormal="110" workbookViewId="0">
      <selection activeCell="G49" sqref="G49"/>
    </sheetView>
  </sheetViews>
  <sheetFormatPr defaultColWidth="14.453125" defaultRowHeight="15" customHeight="1" x14ac:dyDescent="0.3"/>
  <cols>
    <col min="1" max="1" width="1.54296875" style="104" customWidth="1"/>
    <col min="2" max="2" width="4.54296875" style="104" customWidth="1"/>
    <col min="3" max="3" width="25.26953125" style="104" customWidth="1"/>
    <col min="4" max="4" width="14" style="104" customWidth="1"/>
    <col min="5" max="5" width="17.54296875" style="104" customWidth="1"/>
    <col min="6" max="6" width="33.453125" style="104" customWidth="1"/>
    <col min="7" max="7" width="24.26953125" style="104" customWidth="1"/>
    <col min="8" max="8" width="12" style="104" customWidth="1"/>
    <col min="9" max="9" width="9.7265625" style="104" customWidth="1"/>
    <col min="10" max="10" width="9.26953125" style="104" customWidth="1"/>
    <col min="11" max="11" width="5.1796875" style="104" customWidth="1"/>
    <col min="12" max="26" width="9.26953125" style="104" customWidth="1"/>
    <col min="27" max="16384" width="14.453125" style="104"/>
  </cols>
  <sheetData>
    <row r="1" spans="1:11" ht="34.15" customHeight="1" x14ac:dyDescent="0.35">
      <c r="A1" s="100" t="s">
        <v>67</v>
      </c>
      <c r="B1" s="101"/>
      <c r="C1" s="101"/>
      <c r="D1" s="101"/>
      <c r="E1" s="101"/>
      <c r="F1" s="101"/>
      <c r="G1" s="102"/>
      <c r="H1" s="103"/>
      <c r="I1" s="103"/>
      <c r="J1" s="103"/>
      <c r="K1" s="103"/>
    </row>
    <row r="2" spans="1:11" ht="14" x14ac:dyDescent="0.3">
      <c r="A2" s="105" t="s">
        <v>68</v>
      </c>
      <c r="B2" s="106"/>
      <c r="C2" s="106"/>
      <c r="D2" s="106"/>
      <c r="E2" s="106"/>
      <c r="F2" s="106"/>
      <c r="G2" s="107"/>
    </row>
    <row r="3" spans="1:11" ht="29.25" customHeight="1" x14ac:dyDescent="0.3">
      <c r="A3" s="108"/>
      <c r="B3" s="109"/>
      <c r="C3" s="109"/>
      <c r="D3" s="109"/>
      <c r="E3" s="109"/>
      <c r="F3" s="109"/>
      <c r="G3" s="110"/>
    </row>
    <row r="4" spans="1:11" ht="17.5" x14ac:dyDescent="0.3">
      <c r="A4" s="111"/>
      <c r="B4" s="112"/>
      <c r="C4" s="112"/>
      <c r="D4" s="112"/>
      <c r="E4" s="112"/>
      <c r="F4" s="112"/>
      <c r="G4" s="113"/>
    </row>
    <row r="5" spans="1:11" ht="17.5" x14ac:dyDescent="0.35">
      <c r="A5" s="114"/>
      <c r="B5" s="115" t="s">
        <v>2</v>
      </c>
      <c r="C5" s="116"/>
      <c r="D5" s="116"/>
      <c r="E5" s="116"/>
      <c r="F5" s="116"/>
      <c r="G5" s="117"/>
    </row>
    <row r="6" spans="1:11" ht="17.5" x14ac:dyDescent="0.35">
      <c r="A6" s="114"/>
      <c r="B6" s="182"/>
      <c r="C6" s="183"/>
      <c r="D6" s="183"/>
      <c r="E6" s="183"/>
      <c r="F6" s="183"/>
      <c r="G6" s="184"/>
    </row>
    <row r="7" spans="1:11" ht="18" x14ac:dyDescent="0.35">
      <c r="A7" s="120" t="s">
        <v>3</v>
      </c>
      <c r="B7" s="121"/>
      <c r="C7" s="103"/>
      <c r="D7" s="122"/>
      <c r="E7" s="122"/>
      <c r="F7" s="122"/>
      <c r="G7" s="123"/>
    </row>
    <row r="8" spans="1:11" ht="17.5" x14ac:dyDescent="0.3">
      <c r="A8" s="114"/>
      <c r="B8" s="122" t="s">
        <v>4</v>
      </c>
      <c r="C8" s="122"/>
      <c r="D8" s="122"/>
      <c r="E8" s="122"/>
      <c r="F8" s="185" t="s">
        <v>5</v>
      </c>
      <c r="G8" s="123"/>
    </row>
    <row r="9" spans="1:11" ht="17.5" x14ac:dyDescent="0.3">
      <c r="A9" s="114"/>
      <c r="B9" s="122" t="s">
        <v>69</v>
      </c>
      <c r="C9" s="122"/>
      <c r="D9" s="122"/>
      <c r="E9" s="122"/>
      <c r="F9" s="185">
        <v>0</v>
      </c>
      <c r="G9" s="123"/>
    </row>
    <row r="10" spans="1:11" ht="17.5" x14ac:dyDescent="0.3">
      <c r="A10" s="114"/>
      <c r="B10" s="122" t="s">
        <v>70</v>
      </c>
      <c r="C10" s="122"/>
      <c r="D10" s="122"/>
      <c r="E10" s="122"/>
      <c r="F10" s="185">
        <v>0</v>
      </c>
      <c r="G10" s="123"/>
    </row>
    <row r="11" spans="1:11" ht="17.5" x14ac:dyDescent="0.3">
      <c r="A11" s="114"/>
      <c r="B11" s="122" t="s">
        <v>71</v>
      </c>
      <c r="C11" s="122"/>
      <c r="D11" s="122"/>
      <c r="E11" s="122"/>
      <c r="F11" s="185">
        <v>0</v>
      </c>
      <c r="G11" s="123"/>
    </row>
    <row r="12" spans="1:11" ht="17.5" x14ac:dyDescent="0.35">
      <c r="A12" s="114"/>
      <c r="B12" s="122" t="s">
        <v>9</v>
      </c>
      <c r="C12" s="122"/>
      <c r="D12" s="103"/>
      <c r="E12" s="103"/>
      <c r="F12" s="185" t="s">
        <v>5</v>
      </c>
      <c r="G12" s="123"/>
    </row>
    <row r="13" spans="1:11" ht="17.5" x14ac:dyDescent="0.3">
      <c r="A13" s="114"/>
      <c r="B13" s="122"/>
      <c r="C13" s="122"/>
      <c r="D13" s="122"/>
      <c r="E13" s="122"/>
      <c r="F13" s="122"/>
      <c r="G13" s="123"/>
    </row>
    <row r="14" spans="1:11" ht="18" x14ac:dyDescent="0.3">
      <c r="A14" s="124" t="s">
        <v>10</v>
      </c>
      <c r="B14" s="122"/>
      <c r="C14" s="122"/>
      <c r="D14" s="125"/>
      <c r="E14" s="125"/>
      <c r="F14" s="125"/>
      <c r="G14" s="123"/>
    </row>
    <row r="15" spans="1:11" ht="17.5" x14ac:dyDescent="0.3">
      <c r="A15" s="114"/>
      <c r="B15" s="122" t="s">
        <v>11</v>
      </c>
      <c r="C15" s="122"/>
      <c r="D15" s="125"/>
      <c r="E15" s="125"/>
      <c r="F15" s="185">
        <v>0</v>
      </c>
      <c r="G15" s="123"/>
    </row>
    <row r="16" spans="1:11" ht="17.5" x14ac:dyDescent="0.3">
      <c r="A16" s="114"/>
      <c r="B16" s="122" t="s">
        <v>12</v>
      </c>
      <c r="C16" s="122"/>
      <c r="D16" s="125"/>
      <c r="E16" s="125"/>
      <c r="F16" s="185">
        <v>0</v>
      </c>
      <c r="G16" s="123"/>
    </row>
    <row r="17" spans="1:13" ht="17.5" x14ac:dyDescent="0.3">
      <c r="A17" s="114"/>
      <c r="B17" s="122" t="s">
        <v>13</v>
      </c>
      <c r="C17" s="122"/>
      <c r="D17" s="125"/>
      <c r="E17" s="125"/>
      <c r="F17" s="126">
        <f>SUM(F15*F16)</f>
        <v>0</v>
      </c>
      <c r="G17" s="123"/>
    </row>
    <row r="18" spans="1:13" ht="17.5" x14ac:dyDescent="0.3">
      <c r="A18" s="114"/>
      <c r="B18" s="122" t="s">
        <v>14</v>
      </c>
      <c r="C18" s="122"/>
      <c r="D18" s="125"/>
      <c r="E18" s="125"/>
      <c r="F18" s="127">
        <f>F17/43560</f>
        <v>0</v>
      </c>
      <c r="G18" s="123"/>
    </row>
    <row r="19" spans="1:13" ht="17.5" x14ac:dyDescent="0.3">
      <c r="A19" s="114"/>
      <c r="B19" s="122"/>
      <c r="C19" s="122"/>
      <c r="D19" s="125"/>
      <c r="E19" s="125"/>
      <c r="F19" s="128"/>
      <c r="G19" s="123"/>
    </row>
    <row r="20" spans="1:13" ht="18" x14ac:dyDescent="0.3">
      <c r="A20" s="124" t="s">
        <v>15</v>
      </c>
      <c r="B20" s="129"/>
      <c r="C20" s="130"/>
      <c r="D20" s="130"/>
      <c r="E20" s="130"/>
      <c r="F20" s="130"/>
      <c r="G20" s="131"/>
    </row>
    <row r="21" spans="1:13" ht="18" x14ac:dyDescent="0.3">
      <c r="A21" s="114"/>
      <c r="B21" s="121" t="s">
        <v>16</v>
      </c>
      <c r="C21" s="122"/>
      <c r="D21" s="122"/>
      <c r="E21" s="122"/>
      <c r="F21" s="122"/>
      <c r="G21" s="123"/>
    </row>
    <row r="22" spans="1:13" ht="17.5" x14ac:dyDescent="0.3">
      <c r="A22" s="114"/>
      <c r="B22" s="125"/>
      <c r="C22" s="132" t="s">
        <v>17</v>
      </c>
      <c r="D22" s="133"/>
      <c r="E22" s="133"/>
      <c r="F22" s="133"/>
      <c r="G22" s="186"/>
      <c r="H22" s="134" t="s">
        <v>72</v>
      </c>
      <c r="I22" s="135"/>
      <c r="J22" s="135"/>
      <c r="K22" s="135"/>
    </row>
    <row r="23" spans="1:13" ht="17.5" x14ac:dyDescent="0.3">
      <c r="A23" s="114"/>
      <c r="B23" s="125"/>
      <c r="C23" s="132" t="s">
        <v>18</v>
      </c>
      <c r="D23" s="133"/>
      <c r="E23" s="133"/>
      <c r="F23" s="133"/>
      <c r="G23" s="187">
        <v>0</v>
      </c>
      <c r="H23" s="135"/>
      <c r="I23" s="135"/>
      <c r="J23" s="135"/>
      <c r="K23" s="135"/>
    </row>
    <row r="24" spans="1:13" ht="18" thickBot="1" x14ac:dyDescent="0.35">
      <c r="A24" s="114"/>
      <c r="B24" s="125"/>
      <c r="C24" s="132" t="s">
        <v>19</v>
      </c>
      <c r="D24" s="133"/>
      <c r="E24" s="133"/>
      <c r="F24" s="133"/>
      <c r="G24" s="136" t="str">
        <f>IF(G22&gt;=DATEVALUE("10/1/2024"),"Yes","No")</f>
        <v>No</v>
      </c>
      <c r="H24" s="135"/>
      <c r="I24" s="135"/>
      <c r="J24" s="135"/>
      <c r="K24" s="135"/>
    </row>
    <row r="25" spans="1:13" ht="19" thickTop="1" thickBot="1" x14ac:dyDescent="0.4">
      <c r="A25" s="114"/>
      <c r="B25" s="125"/>
      <c r="C25" s="137" t="s">
        <v>20</v>
      </c>
      <c r="D25" s="138"/>
      <c r="E25" s="138"/>
      <c r="F25" s="138"/>
      <c r="G25" s="139" t="str">
        <f>IF(G24="YES",G23,"0")</f>
        <v>0</v>
      </c>
      <c r="H25" s="135"/>
      <c r="I25" s="135"/>
      <c r="J25" s="135"/>
      <c r="K25" s="135"/>
      <c r="L25" s="140"/>
      <c r="M25" s="140"/>
    </row>
    <row r="26" spans="1:13" ht="18.5" thickTop="1" x14ac:dyDescent="0.3">
      <c r="A26" s="114"/>
      <c r="B26" s="125"/>
      <c r="C26" s="141"/>
      <c r="D26" s="141"/>
      <c r="E26" s="141"/>
      <c r="F26" s="141"/>
      <c r="G26" s="123"/>
      <c r="I26" s="142"/>
      <c r="J26" s="143"/>
      <c r="K26" s="140"/>
      <c r="L26" s="140"/>
      <c r="M26" s="140"/>
    </row>
    <row r="27" spans="1:13" ht="18" x14ac:dyDescent="0.3">
      <c r="A27" s="114"/>
      <c r="B27" s="121" t="s">
        <v>21</v>
      </c>
      <c r="C27" s="122"/>
      <c r="D27" s="122"/>
      <c r="E27" s="122"/>
      <c r="F27" s="122"/>
      <c r="G27" s="123"/>
      <c r="I27" s="142"/>
      <c r="J27" s="143"/>
      <c r="K27" s="140"/>
      <c r="L27" s="140"/>
      <c r="M27" s="144"/>
    </row>
    <row r="28" spans="1:13" ht="18" x14ac:dyDescent="0.35">
      <c r="A28" s="114"/>
      <c r="B28" s="121"/>
      <c r="C28" s="145" t="s">
        <v>22</v>
      </c>
      <c r="D28" s="146"/>
      <c r="E28" s="146"/>
      <c r="F28" s="147"/>
      <c r="G28" s="188">
        <v>0</v>
      </c>
      <c r="I28" s="142"/>
      <c r="J28" s="143"/>
      <c r="K28" s="140"/>
      <c r="L28" s="140"/>
      <c r="M28" s="144"/>
    </row>
    <row r="29" spans="1:13" ht="17.5" x14ac:dyDescent="0.35">
      <c r="A29" s="114"/>
      <c r="B29" s="125"/>
      <c r="C29" s="145" t="s">
        <v>23</v>
      </c>
      <c r="D29" s="146"/>
      <c r="E29" s="146"/>
      <c r="F29" s="147"/>
      <c r="G29" s="188">
        <v>0</v>
      </c>
      <c r="I29" s="142"/>
      <c r="J29" s="143"/>
      <c r="K29" s="140"/>
      <c r="L29" s="140"/>
      <c r="M29" s="140"/>
    </row>
    <row r="30" spans="1:13" ht="17.5" x14ac:dyDescent="0.35">
      <c r="A30" s="114"/>
      <c r="B30" s="125"/>
      <c r="C30" s="145" t="s">
        <v>24</v>
      </c>
      <c r="D30" s="146"/>
      <c r="E30" s="146"/>
      <c r="F30" s="147"/>
      <c r="G30" s="188">
        <v>0</v>
      </c>
      <c r="H30" s="148"/>
      <c r="I30" s="142"/>
    </row>
    <row r="31" spans="1:13" ht="18" x14ac:dyDescent="0.35">
      <c r="A31" s="114"/>
      <c r="B31" s="125"/>
      <c r="C31" s="137" t="s">
        <v>25</v>
      </c>
      <c r="D31" s="138"/>
      <c r="E31" s="138"/>
      <c r="F31" s="138"/>
      <c r="G31" s="149">
        <f>SUM(G28:G30)</f>
        <v>0</v>
      </c>
      <c r="H31" s="148"/>
      <c r="I31" s="142"/>
    </row>
    <row r="32" spans="1:13" ht="18" x14ac:dyDescent="0.35">
      <c r="A32" s="114"/>
      <c r="B32" s="125"/>
      <c r="C32" s="150" t="s">
        <v>26</v>
      </c>
      <c r="D32" s="151"/>
      <c r="E32" s="151"/>
      <c r="F32" s="151"/>
      <c r="G32" s="149">
        <f>(G31+G25)</f>
        <v>0</v>
      </c>
      <c r="H32" s="148"/>
      <c r="I32" s="142"/>
    </row>
    <row r="33" spans="1:13" ht="17.5" x14ac:dyDescent="0.3">
      <c r="A33" s="114"/>
      <c r="B33" s="122"/>
      <c r="C33" s="122"/>
      <c r="D33" s="122"/>
      <c r="E33" s="122"/>
      <c r="F33" s="122"/>
      <c r="G33" s="152"/>
      <c r="I33" s="142"/>
    </row>
    <row r="34" spans="1:13" ht="18" x14ac:dyDescent="0.3">
      <c r="A34" s="114"/>
      <c r="B34" s="121" t="s">
        <v>27</v>
      </c>
      <c r="C34" s="153"/>
      <c r="D34" s="122"/>
      <c r="E34" s="122"/>
      <c r="F34" s="122"/>
      <c r="G34" s="123"/>
      <c r="I34" s="142"/>
      <c r="J34" s="143"/>
      <c r="K34" s="140"/>
      <c r="L34" s="140"/>
      <c r="M34" s="140"/>
    </row>
    <row r="35" spans="1:13" ht="17.5" x14ac:dyDescent="0.35">
      <c r="A35" s="114"/>
      <c r="B35" s="125"/>
      <c r="C35" s="154" t="s">
        <v>28</v>
      </c>
      <c r="D35" s="146"/>
      <c r="E35" s="146"/>
      <c r="F35" s="147"/>
      <c r="G35" s="189">
        <v>0</v>
      </c>
      <c r="I35" s="142"/>
    </row>
    <row r="36" spans="1:13" ht="17.5" x14ac:dyDescent="0.3">
      <c r="A36" s="114"/>
      <c r="B36" s="125"/>
      <c r="C36" s="132" t="s">
        <v>29</v>
      </c>
      <c r="D36" s="133"/>
      <c r="E36" s="133"/>
      <c r="F36" s="133"/>
      <c r="G36" s="190">
        <v>0</v>
      </c>
    </row>
    <row r="37" spans="1:13" ht="18" x14ac:dyDescent="0.35">
      <c r="A37" s="114"/>
      <c r="B37" s="125"/>
      <c r="C37" s="150" t="s">
        <v>30</v>
      </c>
      <c r="D37" s="151"/>
      <c r="E37" s="151"/>
      <c r="F37" s="151"/>
      <c r="G37" s="155">
        <f>SUM(G35:G36)</f>
        <v>0</v>
      </c>
      <c r="H37" s="148"/>
    </row>
    <row r="38" spans="1:13" ht="18" x14ac:dyDescent="0.35">
      <c r="A38" s="114"/>
      <c r="B38" s="125"/>
      <c r="C38" s="150" t="s">
        <v>31</v>
      </c>
      <c r="D38" s="151"/>
      <c r="E38" s="151"/>
      <c r="F38" s="151"/>
      <c r="G38" s="155">
        <f>G32+G37</f>
        <v>0</v>
      </c>
      <c r="H38" s="148"/>
    </row>
    <row r="39" spans="1:13" ht="18" x14ac:dyDescent="0.4">
      <c r="A39" s="156"/>
      <c r="B39" s="125"/>
      <c r="C39" s="141"/>
      <c r="D39" s="141"/>
      <c r="E39" s="141"/>
      <c r="F39" s="141"/>
      <c r="G39" s="157"/>
    </row>
    <row r="40" spans="1:13" ht="18" x14ac:dyDescent="0.35">
      <c r="A40" s="124" t="s">
        <v>32</v>
      </c>
      <c r="B40" s="103"/>
      <c r="C40" s="122"/>
      <c r="D40" s="122"/>
      <c r="E40" s="122"/>
      <c r="F40" s="122"/>
      <c r="G40" s="123"/>
      <c r="I40" s="158"/>
    </row>
    <row r="41" spans="1:13" ht="18" x14ac:dyDescent="0.35">
      <c r="A41" s="114"/>
      <c r="B41" s="122"/>
      <c r="C41" s="159" t="s">
        <v>33</v>
      </c>
      <c r="D41" s="138"/>
      <c r="E41" s="138"/>
      <c r="F41" s="160"/>
      <c r="G41" s="161">
        <f>G38</f>
        <v>0</v>
      </c>
      <c r="I41" s="158"/>
    </row>
    <row r="42" spans="1:13" ht="17.5" x14ac:dyDescent="0.35">
      <c r="A42" s="114"/>
      <c r="B42" s="122"/>
      <c r="C42" s="159" t="s">
        <v>34</v>
      </c>
      <c r="D42" s="138"/>
      <c r="E42" s="138"/>
      <c r="F42" s="160"/>
      <c r="G42" s="190">
        <v>0</v>
      </c>
      <c r="I42" s="158"/>
    </row>
    <row r="43" spans="1:13" ht="18" x14ac:dyDescent="0.4">
      <c r="A43" s="114"/>
      <c r="B43" s="122"/>
      <c r="C43" s="150"/>
      <c r="D43" s="162"/>
      <c r="E43" s="162"/>
      <c r="F43" s="163" t="s">
        <v>35</v>
      </c>
      <c r="G43" s="161">
        <f>G41-G42</f>
        <v>0</v>
      </c>
      <c r="I43" s="158"/>
    </row>
    <row r="44" spans="1:13" ht="18" x14ac:dyDescent="0.4">
      <c r="A44" s="114"/>
      <c r="B44" s="122"/>
      <c r="C44" s="164" t="s">
        <v>36</v>
      </c>
      <c r="D44" s="162"/>
      <c r="E44" s="162"/>
      <c r="F44" s="163"/>
      <c r="G44" s="190">
        <v>0</v>
      </c>
      <c r="H44" s="181" t="str">
        <f>IF(G44&gt;307500, "Anticipated purchase price cannot be more than 80% AMI, which is $307,500 in 2025", " ")</f>
        <v xml:space="preserve"> </v>
      </c>
      <c r="I44" s="158"/>
    </row>
    <row r="45" spans="1:13" ht="18" x14ac:dyDescent="0.4">
      <c r="A45" s="114"/>
      <c r="B45" s="122"/>
      <c r="C45" s="150"/>
      <c r="D45" s="162"/>
      <c r="E45" s="162"/>
      <c r="F45" s="163" t="s">
        <v>37</v>
      </c>
      <c r="G45" s="155">
        <f>G41-G44</f>
        <v>0</v>
      </c>
      <c r="H45" s="140"/>
      <c r="I45" s="158"/>
    </row>
    <row r="46" spans="1:13" ht="18" x14ac:dyDescent="0.4">
      <c r="A46" s="156"/>
      <c r="B46" s="125"/>
      <c r="C46" s="141"/>
      <c r="D46" s="141"/>
      <c r="E46" s="141"/>
      <c r="F46" s="141"/>
      <c r="G46" s="165"/>
    </row>
    <row r="47" spans="1:13" ht="15.65" customHeight="1" x14ac:dyDescent="0.4">
      <c r="A47" s="156" t="s">
        <v>38</v>
      </c>
      <c r="B47" s="125"/>
      <c r="C47" s="141"/>
      <c r="D47" s="141"/>
      <c r="E47" s="141"/>
      <c r="F47" s="141"/>
      <c r="G47" s="165"/>
    </row>
    <row r="48" spans="1:13" ht="18.5" thickBot="1" x14ac:dyDescent="0.45">
      <c r="A48" s="156"/>
      <c r="B48" s="125"/>
      <c r="C48" s="166" t="s">
        <v>39</v>
      </c>
      <c r="D48" s="167"/>
      <c r="E48" s="168"/>
      <c r="F48" s="166" t="s">
        <v>65</v>
      </c>
      <c r="G48" s="169" t="s">
        <v>41</v>
      </c>
    </row>
    <row r="49" spans="1:9" ht="17.5" x14ac:dyDescent="0.3">
      <c r="A49" s="114"/>
      <c r="B49" s="125"/>
      <c r="C49" s="170" t="s">
        <v>73</v>
      </c>
      <c r="D49" s="171"/>
      <c r="E49" s="172"/>
      <c r="F49" s="197" t="s">
        <v>75</v>
      </c>
      <c r="G49" s="190">
        <v>0</v>
      </c>
      <c r="H49" s="173" t="str">
        <f>IF(G49&lt;=G61, " ", "CANNOT BE MORE THAN 1/2 of TDC-ANTICIPATED PURCHASE PRICE, SEE LINE 61")</f>
        <v xml:space="preserve"> </v>
      </c>
      <c r="I49" s="173"/>
    </row>
    <row r="50" spans="1:9" ht="17.5" x14ac:dyDescent="0.35">
      <c r="A50" s="114"/>
      <c r="B50" s="125"/>
      <c r="C50" s="191"/>
      <c r="D50" s="192"/>
      <c r="E50" s="193"/>
      <c r="F50" s="198"/>
      <c r="G50" s="190">
        <v>0</v>
      </c>
      <c r="H50" s="173"/>
      <c r="I50" s="173"/>
    </row>
    <row r="51" spans="1:9" ht="17.5" x14ac:dyDescent="0.35">
      <c r="A51" s="114"/>
      <c r="B51" s="125"/>
      <c r="C51" s="191"/>
      <c r="D51" s="192"/>
      <c r="E51" s="193"/>
      <c r="F51" s="198"/>
      <c r="G51" s="190">
        <v>0</v>
      </c>
      <c r="H51" s="173"/>
      <c r="I51" s="173"/>
    </row>
    <row r="52" spans="1:9" ht="17.5" x14ac:dyDescent="0.35">
      <c r="A52" s="114"/>
      <c r="B52" s="125"/>
      <c r="C52" s="191"/>
      <c r="D52" s="192"/>
      <c r="E52" s="193"/>
      <c r="F52" s="199"/>
      <c r="G52" s="190">
        <v>0</v>
      </c>
      <c r="H52" s="173"/>
      <c r="I52" s="173"/>
    </row>
    <row r="53" spans="1:9" ht="17.5" x14ac:dyDescent="0.35">
      <c r="A53" s="114"/>
      <c r="B53" s="125"/>
      <c r="C53" s="191"/>
      <c r="D53" s="192"/>
      <c r="E53" s="193"/>
      <c r="F53" s="199"/>
      <c r="G53" s="190">
        <v>0</v>
      </c>
      <c r="H53" s="173"/>
      <c r="I53" s="173"/>
    </row>
    <row r="54" spans="1:9" ht="17.5" x14ac:dyDescent="0.35">
      <c r="A54" s="114"/>
      <c r="B54" s="125"/>
      <c r="C54" s="191"/>
      <c r="D54" s="192"/>
      <c r="E54" s="193"/>
      <c r="F54" s="199"/>
      <c r="G54" s="190">
        <v>0</v>
      </c>
      <c r="H54" s="173"/>
      <c r="I54" s="173"/>
    </row>
    <row r="55" spans="1:9" ht="17.5" x14ac:dyDescent="0.35">
      <c r="A55" s="114"/>
      <c r="B55" s="125"/>
      <c r="C55" s="191"/>
      <c r="D55" s="192"/>
      <c r="E55" s="193"/>
      <c r="F55" s="199"/>
      <c r="G55" s="190">
        <v>0</v>
      </c>
      <c r="H55" s="173"/>
      <c r="I55" s="173"/>
    </row>
    <row r="56" spans="1:9" ht="17.5" x14ac:dyDescent="0.35">
      <c r="A56" s="114"/>
      <c r="B56" s="125"/>
      <c r="C56" s="191"/>
      <c r="D56" s="192"/>
      <c r="E56" s="193"/>
      <c r="F56" s="199"/>
      <c r="G56" s="190">
        <v>0</v>
      </c>
      <c r="H56" s="173"/>
      <c r="I56" s="173"/>
    </row>
    <row r="57" spans="1:9" ht="18" thickBot="1" x14ac:dyDescent="0.4">
      <c r="A57" s="114"/>
      <c r="B57" s="125"/>
      <c r="C57" s="194"/>
      <c r="D57" s="195"/>
      <c r="E57" s="196"/>
      <c r="F57" s="199"/>
      <c r="G57" s="190">
        <v>0</v>
      </c>
      <c r="H57" s="173"/>
      <c r="I57" s="173"/>
    </row>
    <row r="58" spans="1:9" ht="19" thickTop="1" thickBot="1" x14ac:dyDescent="0.4">
      <c r="A58" s="114"/>
      <c r="B58" s="125"/>
      <c r="C58" s="174" t="s">
        <v>42</v>
      </c>
      <c r="D58" s="118"/>
      <c r="E58" s="118"/>
      <c r="F58" s="119"/>
      <c r="G58" s="155">
        <f>IF(G38=SUM(G49:G57),SUM(G49:G57), "Must Equal TDC")</f>
        <v>0</v>
      </c>
      <c r="H58" s="173"/>
      <c r="I58" s="173"/>
    </row>
    <row r="59" spans="1:9" ht="18" x14ac:dyDescent="0.35">
      <c r="A59" s="114"/>
      <c r="B59" s="103"/>
      <c r="C59" s="141"/>
      <c r="D59" s="141"/>
      <c r="E59" s="141"/>
      <c r="F59" s="141"/>
      <c r="G59" s="175"/>
      <c r="I59" s="158"/>
    </row>
    <row r="60" spans="1:9" ht="15" customHeight="1" thickBot="1" x14ac:dyDescent="0.45">
      <c r="A60" s="156" t="s">
        <v>64</v>
      </c>
      <c r="B60" s="156"/>
      <c r="C60" s="103"/>
      <c r="D60" s="103"/>
      <c r="E60" s="103"/>
      <c r="F60" s="103"/>
      <c r="G60" s="103"/>
    </row>
    <row r="61" spans="1:9" ht="15" customHeight="1" thickTop="1" thickBot="1" x14ac:dyDescent="0.45">
      <c r="A61" s="156"/>
      <c r="B61" s="176"/>
      <c r="C61" s="177" t="s">
        <v>66</v>
      </c>
      <c r="D61" s="178"/>
      <c r="E61" s="178"/>
      <c r="F61" s="179"/>
      <c r="G61" s="155">
        <f>(G32-G44)*0.5</f>
        <v>0</v>
      </c>
    </row>
    <row r="62" spans="1:9" ht="18.5" thickTop="1" x14ac:dyDescent="0.3">
      <c r="A62" s="114"/>
      <c r="B62" s="125"/>
      <c r="C62" s="141"/>
      <c r="D62" s="141"/>
      <c r="E62" s="141"/>
      <c r="F62" s="141"/>
      <c r="G62" s="175"/>
      <c r="I62" s="158"/>
    </row>
    <row r="63" spans="1:9" ht="18.5" thickBot="1" x14ac:dyDescent="0.45">
      <c r="A63" s="124" t="s">
        <v>45</v>
      </c>
      <c r="B63" s="122"/>
      <c r="C63" s="141"/>
      <c r="D63" s="176"/>
      <c r="E63" s="176"/>
      <c r="F63" s="176"/>
      <c r="G63" s="103"/>
      <c r="I63" s="158"/>
    </row>
    <row r="64" spans="1:9" ht="17.5" x14ac:dyDescent="0.35">
      <c r="A64" s="182" t="s">
        <v>46</v>
      </c>
      <c r="B64" s="183"/>
      <c r="C64" s="183"/>
      <c r="D64" s="183"/>
      <c r="E64" s="183"/>
      <c r="F64" s="183"/>
      <c r="G64" s="184"/>
      <c r="I64" s="158"/>
    </row>
    <row r="65" spans="1:8" ht="18" x14ac:dyDescent="0.4">
      <c r="A65" s="180" t="s">
        <v>47</v>
      </c>
      <c r="B65" s="109"/>
      <c r="C65" s="109"/>
      <c r="D65" s="109"/>
      <c r="E65" s="109"/>
      <c r="F65" s="109"/>
      <c r="G65" s="110"/>
      <c r="H65" s="181"/>
    </row>
    <row r="66" spans="1:8" ht="17.5" x14ac:dyDescent="0.35">
      <c r="A66" s="182" t="s">
        <v>48</v>
      </c>
      <c r="B66" s="183"/>
      <c r="C66" s="183"/>
      <c r="D66" s="183"/>
      <c r="E66" s="183"/>
      <c r="F66" s="183"/>
      <c r="G66" s="184"/>
    </row>
    <row r="67" spans="1:8" ht="14" x14ac:dyDescent="0.3"/>
    <row r="68" spans="1:8" ht="14" x14ac:dyDescent="0.3"/>
    <row r="70" spans="1:8" ht="14" x14ac:dyDescent="0.3"/>
    <row r="71" spans="1:8" ht="14" hidden="1" x14ac:dyDescent="0.3">
      <c r="C71" s="104" t="s">
        <v>5</v>
      </c>
      <c r="D71" s="104" t="s">
        <v>5</v>
      </c>
      <c r="F71" s="104" t="s">
        <v>5</v>
      </c>
    </row>
    <row r="72" spans="1:8" ht="14" hidden="1" x14ac:dyDescent="0.3">
      <c r="C72" s="104" t="s">
        <v>49</v>
      </c>
      <c r="D72" s="104" t="s">
        <v>50</v>
      </c>
      <c r="F72" s="104" t="s">
        <v>51</v>
      </c>
    </row>
    <row r="73" spans="1:8" ht="14" hidden="1" x14ac:dyDescent="0.3">
      <c r="C73" s="104" t="s">
        <v>52</v>
      </c>
      <c r="D73" s="104" t="s">
        <v>53</v>
      </c>
      <c r="F73" s="104" t="s">
        <v>54</v>
      </c>
    </row>
    <row r="74" spans="1:8" ht="14" hidden="1" x14ac:dyDescent="0.3">
      <c r="D74" s="104" t="s">
        <v>55</v>
      </c>
      <c r="F74" s="104" t="s">
        <v>56</v>
      </c>
    </row>
    <row r="75" spans="1:8" ht="14" hidden="1" x14ac:dyDescent="0.3">
      <c r="D75" s="104" t="s">
        <v>57</v>
      </c>
      <c r="F75" s="104" t="s">
        <v>58</v>
      </c>
    </row>
    <row r="76" spans="1:8" ht="14" hidden="1" x14ac:dyDescent="0.3">
      <c r="D76" s="104" t="s">
        <v>59</v>
      </c>
      <c r="F76" s="104" t="s">
        <v>60</v>
      </c>
    </row>
    <row r="77" spans="1:8" ht="14" hidden="1" x14ac:dyDescent="0.3">
      <c r="D77" s="140" t="s">
        <v>61</v>
      </c>
      <c r="F77" s="104" t="s">
        <v>62</v>
      </c>
    </row>
    <row r="78" spans="1:8" ht="14" hidden="1" x14ac:dyDescent="0.3">
      <c r="F78" s="104" t="s">
        <v>63</v>
      </c>
    </row>
    <row r="79" spans="1:8" ht="14" hidden="1" x14ac:dyDescent="0.3">
      <c r="F79" s="104" t="s">
        <v>83</v>
      </c>
    </row>
    <row r="80" spans="1:8" ht="14" hidden="1" x14ac:dyDescent="0.3"/>
    <row r="81" spans="6:6" ht="14" x14ac:dyDescent="0.3">
      <c r="F81" s="140"/>
    </row>
    <row r="82" spans="6:6" ht="14" x14ac:dyDescent="0.3">
      <c r="F82" s="140"/>
    </row>
    <row r="83" spans="6:6" ht="14" x14ac:dyDescent="0.3">
      <c r="F83" s="140"/>
    </row>
    <row r="84" spans="6:6" ht="14" x14ac:dyDescent="0.3">
      <c r="F84" s="140"/>
    </row>
    <row r="85" spans="6:6" ht="14" x14ac:dyDescent="0.3">
      <c r="F85" s="140"/>
    </row>
    <row r="86" spans="6:6" ht="14" x14ac:dyDescent="0.3">
      <c r="F86" s="140"/>
    </row>
    <row r="87" spans="6:6" ht="14" x14ac:dyDescent="0.3">
      <c r="F87" s="140"/>
    </row>
    <row r="88" spans="6:6" ht="14" x14ac:dyDescent="0.3">
      <c r="F88" s="140"/>
    </row>
    <row r="89" spans="6:6" ht="14" x14ac:dyDescent="0.3">
      <c r="F89" s="140"/>
    </row>
    <row r="90" spans="6:6" ht="14" x14ac:dyDescent="0.3">
      <c r="F90" s="140"/>
    </row>
    <row r="91" spans="6:6" ht="14" x14ac:dyDescent="0.3">
      <c r="F91" s="140"/>
    </row>
    <row r="92" spans="6:6" ht="14" x14ac:dyDescent="0.3">
      <c r="F92" s="140"/>
    </row>
    <row r="93" spans="6:6" ht="14" x14ac:dyDescent="0.3">
      <c r="F93" s="140"/>
    </row>
    <row r="94" spans="6:6" ht="14" x14ac:dyDescent="0.3"/>
    <row r="95" spans="6:6" ht="14" x14ac:dyDescent="0.3"/>
    <row r="96" spans="6:6" ht="14" x14ac:dyDescent="0.3"/>
    <row r="97" s="104" customFormat="1" ht="14" x14ac:dyDescent="0.3"/>
    <row r="98" s="104" customFormat="1" ht="14" x14ac:dyDescent="0.3"/>
    <row r="99" s="104" customFormat="1" ht="14" x14ac:dyDescent="0.3"/>
    <row r="100" s="104" customFormat="1" ht="14" x14ac:dyDescent="0.3"/>
    <row r="101" s="104" customFormat="1" ht="14" x14ac:dyDescent="0.3"/>
    <row r="102" s="104" customFormat="1" ht="14" x14ac:dyDescent="0.3"/>
    <row r="103" s="104" customFormat="1" ht="14" x14ac:dyDescent="0.3"/>
    <row r="104" s="104" customFormat="1" ht="14" x14ac:dyDescent="0.3"/>
    <row r="105" s="104" customFormat="1" ht="14" x14ac:dyDescent="0.3"/>
    <row r="106" s="104" customFormat="1" ht="14" x14ac:dyDescent="0.3"/>
    <row r="107" s="104" customFormat="1" ht="14" x14ac:dyDescent="0.3"/>
    <row r="108" s="104" customFormat="1" ht="14" x14ac:dyDescent="0.3"/>
    <row r="109" s="104" customFormat="1" ht="14" x14ac:dyDescent="0.3"/>
    <row r="110" s="104" customFormat="1" ht="14" x14ac:dyDescent="0.3"/>
    <row r="111" s="104" customFormat="1" ht="14" x14ac:dyDescent="0.3"/>
    <row r="112" s="104" customFormat="1" ht="14" x14ac:dyDescent="0.3"/>
    <row r="113" s="104" customFormat="1" ht="14" x14ac:dyDescent="0.3"/>
    <row r="114" s="104" customFormat="1" ht="14" x14ac:dyDescent="0.3"/>
    <row r="115" s="104" customFormat="1" ht="14" x14ac:dyDescent="0.3"/>
    <row r="116" s="104" customFormat="1" ht="14" x14ac:dyDescent="0.3"/>
    <row r="117" s="104" customFormat="1" ht="14" x14ac:dyDescent="0.3"/>
    <row r="118" s="104" customFormat="1" ht="14" x14ac:dyDescent="0.3"/>
    <row r="119" s="104" customFormat="1" ht="14" x14ac:dyDescent="0.3"/>
    <row r="120" s="104" customFormat="1" ht="14" x14ac:dyDescent="0.3"/>
    <row r="121" s="104" customFormat="1" ht="14" x14ac:dyDescent="0.3"/>
    <row r="122" s="104" customFormat="1" ht="14" x14ac:dyDescent="0.3"/>
    <row r="123" s="104" customFormat="1" ht="14" x14ac:dyDescent="0.3"/>
    <row r="124" s="104" customFormat="1" ht="14" x14ac:dyDescent="0.3"/>
    <row r="125" s="104" customFormat="1" ht="14" x14ac:dyDescent="0.3"/>
    <row r="126" s="104" customFormat="1" ht="14" x14ac:dyDescent="0.3"/>
    <row r="127" s="104" customFormat="1" ht="14" x14ac:dyDescent="0.3"/>
    <row r="128" s="104" customFormat="1" ht="14" x14ac:dyDescent="0.3"/>
    <row r="129" s="104" customFormat="1" ht="14" x14ac:dyDescent="0.3"/>
    <row r="130" s="104" customFormat="1" ht="14" x14ac:dyDescent="0.3"/>
    <row r="131" s="104" customFormat="1" ht="14" x14ac:dyDescent="0.3"/>
    <row r="132" s="104" customFormat="1" ht="14" x14ac:dyDescent="0.3"/>
    <row r="133" s="104" customFormat="1" ht="14" x14ac:dyDescent="0.3"/>
    <row r="134" s="104" customFormat="1" ht="14" x14ac:dyDescent="0.3"/>
    <row r="135" s="104" customFormat="1" ht="14" x14ac:dyDescent="0.3"/>
    <row r="136" s="104" customFormat="1" ht="14" x14ac:dyDescent="0.3"/>
    <row r="137" s="104" customFormat="1" ht="14" x14ac:dyDescent="0.3"/>
    <row r="138" s="104" customFormat="1" ht="14" x14ac:dyDescent="0.3"/>
    <row r="139" s="104" customFormat="1" ht="14" x14ac:dyDescent="0.3"/>
    <row r="140" s="104" customFormat="1" ht="14" x14ac:dyDescent="0.3"/>
    <row r="141" s="104" customFormat="1" ht="14" x14ac:dyDescent="0.3"/>
    <row r="142" s="104" customFormat="1" ht="14" x14ac:dyDescent="0.3"/>
    <row r="143" s="104" customFormat="1" ht="14" x14ac:dyDescent="0.3"/>
    <row r="144" s="104" customFormat="1" ht="14" x14ac:dyDescent="0.3"/>
    <row r="145" s="104" customFormat="1" ht="14" x14ac:dyDescent="0.3"/>
    <row r="146" s="104" customFormat="1" ht="14" x14ac:dyDescent="0.3"/>
    <row r="147" s="104" customFormat="1" ht="14" x14ac:dyDescent="0.3"/>
    <row r="148" s="104" customFormat="1" ht="14" x14ac:dyDescent="0.3"/>
    <row r="149" s="104" customFormat="1" ht="14" x14ac:dyDescent="0.3"/>
    <row r="150" s="104" customFormat="1" ht="14" x14ac:dyDescent="0.3"/>
    <row r="151" s="104" customFormat="1" ht="14" x14ac:dyDescent="0.3"/>
    <row r="152" s="104" customFormat="1" ht="14" x14ac:dyDescent="0.3"/>
    <row r="153" s="104" customFormat="1" ht="14" x14ac:dyDescent="0.3"/>
    <row r="154" s="104" customFormat="1" ht="14" x14ac:dyDescent="0.3"/>
    <row r="155" s="104" customFormat="1" ht="14" x14ac:dyDescent="0.3"/>
    <row r="156" s="104" customFormat="1" ht="14" x14ac:dyDescent="0.3"/>
    <row r="157" s="104" customFormat="1" ht="14" x14ac:dyDescent="0.3"/>
    <row r="158" s="104" customFormat="1" ht="14" x14ac:dyDescent="0.3"/>
    <row r="159" s="104" customFormat="1" ht="14" x14ac:dyDescent="0.3"/>
    <row r="160" s="104" customFormat="1" ht="14" x14ac:dyDescent="0.3"/>
    <row r="161" s="104" customFormat="1" ht="14" x14ac:dyDescent="0.3"/>
    <row r="162" s="104" customFormat="1" ht="14" x14ac:dyDescent="0.3"/>
    <row r="163" s="104" customFormat="1" ht="14" x14ac:dyDescent="0.3"/>
    <row r="164" s="104" customFormat="1" ht="14" x14ac:dyDescent="0.3"/>
    <row r="165" s="104" customFormat="1" ht="14" x14ac:dyDescent="0.3"/>
    <row r="166" s="104" customFormat="1" ht="14" x14ac:dyDescent="0.3"/>
    <row r="167" s="104" customFormat="1" ht="14" x14ac:dyDescent="0.3"/>
    <row r="168" s="104" customFormat="1" ht="14" x14ac:dyDescent="0.3"/>
    <row r="169" s="104" customFormat="1" ht="14" x14ac:dyDescent="0.3"/>
    <row r="170" s="104" customFormat="1" ht="14" x14ac:dyDescent="0.3"/>
    <row r="171" s="104" customFormat="1" ht="14" x14ac:dyDescent="0.3"/>
    <row r="172" s="104" customFormat="1" ht="14" x14ac:dyDescent="0.3"/>
    <row r="173" s="104" customFormat="1" ht="14" x14ac:dyDescent="0.3"/>
    <row r="174" s="104" customFormat="1" ht="14" x14ac:dyDescent="0.3"/>
    <row r="175" s="104" customFormat="1" ht="14" x14ac:dyDescent="0.3"/>
    <row r="176" s="104" customFormat="1" ht="14" x14ac:dyDescent="0.3"/>
    <row r="177" s="104" customFormat="1" ht="14" x14ac:dyDescent="0.3"/>
    <row r="178" s="104" customFormat="1" ht="14" x14ac:dyDescent="0.3"/>
    <row r="179" s="104" customFormat="1" ht="14" x14ac:dyDescent="0.3"/>
    <row r="180" s="104" customFormat="1" ht="14" x14ac:dyDescent="0.3"/>
    <row r="181" s="104" customFormat="1" ht="14" x14ac:dyDescent="0.3"/>
    <row r="182" s="104" customFormat="1" ht="14" x14ac:dyDescent="0.3"/>
    <row r="183" s="104" customFormat="1" ht="14" x14ac:dyDescent="0.3"/>
    <row r="184" s="104" customFormat="1" ht="14" x14ac:dyDescent="0.3"/>
    <row r="185" s="104" customFormat="1" ht="14" x14ac:dyDescent="0.3"/>
    <row r="186" s="104" customFormat="1" ht="14" x14ac:dyDescent="0.3"/>
    <row r="187" s="104" customFormat="1" ht="14" x14ac:dyDescent="0.3"/>
    <row r="188" s="104" customFormat="1" ht="14" x14ac:dyDescent="0.3"/>
    <row r="189" s="104" customFormat="1" ht="14" x14ac:dyDescent="0.3"/>
    <row r="190" s="104" customFormat="1" ht="14" x14ac:dyDescent="0.3"/>
    <row r="191" s="104" customFormat="1" ht="14" x14ac:dyDescent="0.3"/>
    <row r="192" s="104" customFormat="1" ht="14" x14ac:dyDescent="0.3"/>
    <row r="193" s="104" customFormat="1" ht="14" x14ac:dyDescent="0.3"/>
    <row r="194" s="104" customFormat="1" ht="14" x14ac:dyDescent="0.3"/>
    <row r="195" s="104" customFormat="1" ht="14" x14ac:dyDescent="0.3"/>
    <row r="196" s="104" customFormat="1" ht="14" x14ac:dyDescent="0.3"/>
    <row r="197" s="104" customFormat="1" ht="14" x14ac:dyDescent="0.3"/>
    <row r="198" s="104" customFormat="1" ht="14" x14ac:dyDescent="0.3"/>
    <row r="199" s="104" customFormat="1" ht="14" x14ac:dyDescent="0.3"/>
    <row r="200" s="104" customFormat="1" ht="14" x14ac:dyDescent="0.3"/>
    <row r="201" s="104" customFormat="1" ht="14" x14ac:dyDescent="0.3"/>
    <row r="202" s="104" customFormat="1" ht="14" x14ac:dyDescent="0.3"/>
    <row r="203" s="104" customFormat="1" ht="14" x14ac:dyDescent="0.3"/>
    <row r="204" s="104" customFormat="1" ht="14" x14ac:dyDescent="0.3"/>
    <row r="205" s="104" customFormat="1" ht="14" x14ac:dyDescent="0.3"/>
    <row r="206" s="104" customFormat="1" ht="14" x14ac:dyDescent="0.3"/>
    <row r="207" s="104" customFormat="1" ht="14" x14ac:dyDescent="0.3"/>
    <row r="208" s="104" customFormat="1" ht="14" x14ac:dyDescent="0.3"/>
    <row r="209" s="104" customFormat="1" ht="14" x14ac:dyDescent="0.3"/>
    <row r="210" s="104" customFormat="1" ht="14" x14ac:dyDescent="0.3"/>
    <row r="211" s="104" customFormat="1" ht="14" x14ac:dyDescent="0.3"/>
    <row r="212" s="104" customFormat="1" ht="14" x14ac:dyDescent="0.3"/>
    <row r="213" s="104" customFormat="1" ht="14" x14ac:dyDescent="0.3"/>
    <row r="214" s="104" customFormat="1" ht="14" x14ac:dyDescent="0.3"/>
    <row r="215" s="104" customFormat="1" ht="14" x14ac:dyDescent="0.3"/>
    <row r="216" s="104" customFormat="1" ht="14" x14ac:dyDescent="0.3"/>
    <row r="217" s="104" customFormat="1" ht="14" x14ac:dyDescent="0.3"/>
    <row r="218" s="104" customFormat="1" ht="14" x14ac:dyDescent="0.3"/>
    <row r="219" s="104" customFormat="1" ht="14" x14ac:dyDescent="0.3"/>
    <row r="220" s="104" customFormat="1" ht="14" x14ac:dyDescent="0.3"/>
    <row r="221" s="104" customFormat="1" ht="14" x14ac:dyDescent="0.3"/>
    <row r="222" s="104" customFormat="1" ht="14" x14ac:dyDescent="0.3"/>
    <row r="223" s="104" customFormat="1" ht="14" x14ac:dyDescent="0.3"/>
    <row r="224" s="104" customFormat="1" ht="14" x14ac:dyDescent="0.3"/>
    <row r="225" s="104" customFormat="1" ht="14" x14ac:dyDescent="0.3"/>
    <row r="226" s="104" customFormat="1" ht="14" x14ac:dyDescent="0.3"/>
    <row r="227" s="104" customFormat="1" ht="14" x14ac:dyDescent="0.3"/>
    <row r="228" s="104" customFormat="1" ht="14" x14ac:dyDescent="0.3"/>
    <row r="229" s="104" customFormat="1" ht="14" x14ac:dyDescent="0.3"/>
    <row r="230" s="104" customFormat="1" ht="14" x14ac:dyDescent="0.3"/>
    <row r="231" s="104" customFormat="1" ht="14" x14ac:dyDescent="0.3"/>
    <row r="232" s="104" customFormat="1" ht="14" x14ac:dyDescent="0.3"/>
    <row r="233" s="104" customFormat="1" ht="14" x14ac:dyDescent="0.3"/>
    <row r="234" s="104" customFormat="1" ht="14" x14ac:dyDescent="0.3"/>
    <row r="235" s="104" customFormat="1" ht="14" x14ac:dyDescent="0.3"/>
    <row r="236" s="104" customFormat="1" ht="14" x14ac:dyDescent="0.3"/>
    <row r="237" s="104" customFormat="1" ht="14" x14ac:dyDescent="0.3"/>
    <row r="238" s="104" customFormat="1" ht="14" x14ac:dyDescent="0.3"/>
    <row r="239" s="104" customFormat="1" ht="14" x14ac:dyDescent="0.3"/>
    <row r="240" s="104" customFormat="1" ht="14" x14ac:dyDescent="0.3"/>
    <row r="241" s="104" customFormat="1" ht="14" x14ac:dyDescent="0.3"/>
    <row r="242" s="104" customFormat="1" ht="14" x14ac:dyDescent="0.3"/>
    <row r="243" s="104" customFormat="1" ht="14" x14ac:dyDescent="0.3"/>
    <row r="244" s="104" customFormat="1" ht="14" x14ac:dyDescent="0.3"/>
    <row r="245" s="104" customFormat="1" ht="14" x14ac:dyDescent="0.3"/>
    <row r="246" s="104" customFormat="1" ht="14" x14ac:dyDescent="0.3"/>
    <row r="247" s="104" customFormat="1" ht="14" x14ac:dyDescent="0.3"/>
    <row r="248" s="104" customFormat="1" ht="14" x14ac:dyDescent="0.3"/>
    <row r="249" s="104" customFormat="1" ht="14" x14ac:dyDescent="0.3"/>
    <row r="250" s="104" customFormat="1" ht="14" x14ac:dyDescent="0.3"/>
    <row r="251" s="104" customFormat="1" ht="14" x14ac:dyDescent="0.3"/>
    <row r="252" s="104" customFormat="1" ht="14" x14ac:dyDescent="0.3"/>
    <row r="253" s="104" customFormat="1" ht="14" x14ac:dyDescent="0.3"/>
    <row r="254" s="104" customFormat="1" ht="14" x14ac:dyDescent="0.3"/>
    <row r="255" s="104" customFormat="1" ht="14" x14ac:dyDescent="0.3"/>
    <row r="256" s="104" customFormat="1" ht="14" x14ac:dyDescent="0.3"/>
    <row r="257" s="104" customFormat="1" ht="14" x14ac:dyDescent="0.3"/>
    <row r="258" s="104" customFormat="1" ht="14" x14ac:dyDescent="0.3"/>
    <row r="259" s="104" customFormat="1" ht="14" x14ac:dyDescent="0.3"/>
    <row r="260" s="104" customFormat="1" ht="14" x14ac:dyDescent="0.3"/>
    <row r="261" s="104" customFormat="1" ht="14" x14ac:dyDescent="0.3"/>
    <row r="262" s="104" customFormat="1" ht="14" x14ac:dyDescent="0.3"/>
    <row r="263" s="104" customFormat="1" ht="14" x14ac:dyDescent="0.3"/>
    <row r="264" s="104" customFormat="1" ht="14" x14ac:dyDescent="0.3"/>
    <row r="265" s="104" customFormat="1" ht="14" x14ac:dyDescent="0.3"/>
    <row r="266" s="104" customFormat="1" ht="14" x14ac:dyDescent="0.3"/>
    <row r="267" s="104" customFormat="1" ht="14" x14ac:dyDescent="0.3"/>
    <row r="268" s="104" customFormat="1" ht="14" x14ac:dyDescent="0.3"/>
    <row r="269" s="104" customFormat="1" ht="14" x14ac:dyDescent="0.3"/>
    <row r="270" s="104" customFormat="1" ht="14" x14ac:dyDescent="0.3"/>
    <row r="271" s="104" customFormat="1" ht="14" x14ac:dyDescent="0.3"/>
    <row r="272" s="104" customFormat="1" ht="14" x14ac:dyDescent="0.3"/>
    <row r="273" s="104" customFormat="1" ht="14" x14ac:dyDescent="0.3"/>
    <row r="274" s="104" customFormat="1" ht="14" x14ac:dyDescent="0.3"/>
    <row r="275" s="104" customFormat="1" ht="14" x14ac:dyDescent="0.3"/>
    <row r="276" s="104" customFormat="1" ht="14" x14ac:dyDescent="0.3"/>
    <row r="277" s="104" customFormat="1" ht="14" x14ac:dyDescent="0.3"/>
    <row r="278" s="104" customFormat="1" ht="14" x14ac:dyDescent="0.3"/>
    <row r="279" s="104" customFormat="1" ht="14" x14ac:dyDescent="0.3"/>
    <row r="280" s="104" customFormat="1" ht="14" x14ac:dyDescent="0.3"/>
    <row r="281" s="104" customFormat="1" ht="14" x14ac:dyDescent="0.3"/>
    <row r="282" s="104" customFormat="1" ht="14" x14ac:dyDescent="0.3"/>
    <row r="283" s="104" customFormat="1" ht="14" x14ac:dyDescent="0.3"/>
    <row r="284" s="104" customFormat="1" ht="14" x14ac:dyDescent="0.3"/>
    <row r="285" s="104" customFormat="1" ht="14" x14ac:dyDescent="0.3"/>
    <row r="286" s="104" customFormat="1" ht="14" x14ac:dyDescent="0.3"/>
    <row r="287" s="104" customFormat="1" ht="14" x14ac:dyDescent="0.3"/>
    <row r="288" s="104" customFormat="1" ht="14" x14ac:dyDescent="0.3"/>
    <row r="289" s="104" customFormat="1" ht="14" x14ac:dyDescent="0.3"/>
    <row r="290" s="104" customFormat="1" ht="14" x14ac:dyDescent="0.3"/>
    <row r="291" s="104" customFormat="1" ht="14" x14ac:dyDescent="0.3"/>
    <row r="292" s="104" customFormat="1" ht="14" x14ac:dyDescent="0.3"/>
    <row r="293" s="104" customFormat="1" ht="14" x14ac:dyDescent="0.3"/>
    <row r="294" s="104" customFormat="1" ht="14" x14ac:dyDescent="0.3"/>
    <row r="295" s="104" customFormat="1" ht="14" x14ac:dyDescent="0.3"/>
    <row r="296" s="104" customFormat="1" ht="14" x14ac:dyDescent="0.3"/>
    <row r="297" s="104" customFormat="1" ht="14" x14ac:dyDescent="0.3"/>
    <row r="298" s="104" customFormat="1" ht="14" x14ac:dyDescent="0.3"/>
    <row r="299" s="104" customFormat="1" ht="14" x14ac:dyDescent="0.3"/>
    <row r="300" s="104" customFormat="1" ht="14" x14ac:dyDescent="0.3"/>
    <row r="301" s="104" customFormat="1" ht="14" x14ac:dyDescent="0.3"/>
    <row r="302" s="104" customFormat="1" ht="14" x14ac:dyDescent="0.3"/>
    <row r="303" s="104" customFormat="1" ht="14" x14ac:dyDescent="0.3"/>
    <row r="304" s="104" customFormat="1" ht="14" x14ac:dyDescent="0.3"/>
    <row r="305" s="104" customFormat="1" ht="14" x14ac:dyDescent="0.3"/>
    <row r="306" s="104" customFormat="1" ht="14" x14ac:dyDescent="0.3"/>
    <row r="307" s="104" customFormat="1" ht="14" x14ac:dyDescent="0.3"/>
    <row r="308" s="104" customFormat="1" ht="14" x14ac:dyDescent="0.3"/>
    <row r="309" s="104" customFormat="1" ht="14" x14ac:dyDescent="0.3"/>
    <row r="310" s="104" customFormat="1" ht="14" x14ac:dyDescent="0.3"/>
    <row r="311" s="104" customFormat="1" ht="14" x14ac:dyDescent="0.3"/>
    <row r="312" s="104" customFormat="1" ht="14" x14ac:dyDescent="0.3"/>
    <row r="313" s="104" customFormat="1" ht="14" x14ac:dyDescent="0.3"/>
    <row r="314" s="104" customFormat="1" ht="14" x14ac:dyDescent="0.3"/>
    <row r="315" s="104" customFormat="1" ht="14" x14ac:dyDescent="0.3"/>
    <row r="316" s="104" customFormat="1" ht="14" x14ac:dyDescent="0.3"/>
    <row r="317" s="104" customFormat="1" ht="14" x14ac:dyDescent="0.3"/>
    <row r="318" s="104" customFormat="1" ht="14" x14ac:dyDescent="0.3"/>
    <row r="319" s="104" customFormat="1" ht="14" x14ac:dyDescent="0.3"/>
    <row r="320" s="104" customFormat="1" ht="14" x14ac:dyDescent="0.3"/>
    <row r="321" s="104" customFormat="1" ht="14" x14ac:dyDescent="0.3"/>
    <row r="322" s="104" customFormat="1" ht="14" x14ac:dyDescent="0.3"/>
    <row r="323" s="104" customFormat="1" ht="14" x14ac:dyDescent="0.3"/>
    <row r="324" s="104" customFormat="1" ht="14" x14ac:dyDescent="0.3"/>
    <row r="325" s="104" customFormat="1" ht="14" x14ac:dyDescent="0.3"/>
    <row r="326" s="104" customFormat="1" ht="14" x14ac:dyDescent="0.3"/>
    <row r="327" s="104" customFormat="1" ht="14" x14ac:dyDescent="0.3"/>
    <row r="328" s="104" customFormat="1" ht="14" x14ac:dyDescent="0.3"/>
    <row r="329" s="104" customFormat="1" ht="14" x14ac:dyDescent="0.3"/>
    <row r="330" s="104" customFormat="1" ht="14" x14ac:dyDescent="0.3"/>
    <row r="331" s="104" customFormat="1" ht="14" x14ac:dyDescent="0.3"/>
    <row r="332" s="104" customFormat="1" ht="14" x14ac:dyDescent="0.3"/>
    <row r="333" s="104" customFormat="1" ht="14" x14ac:dyDescent="0.3"/>
    <row r="334" s="104" customFormat="1" ht="14" x14ac:dyDescent="0.3"/>
    <row r="335" s="104" customFormat="1" ht="14" x14ac:dyDescent="0.3"/>
    <row r="336" s="104" customFormat="1" ht="14" x14ac:dyDescent="0.3"/>
    <row r="337" s="104" customFormat="1" ht="14" x14ac:dyDescent="0.3"/>
    <row r="338" s="104" customFormat="1" ht="14" x14ac:dyDescent="0.3"/>
    <row r="339" s="104" customFormat="1" ht="14" x14ac:dyDescent="0.3"/>
    <row r="340" s="104" customFormat="1" ht="14" x14ac:dyDescent="0.3"/>
    <row r="341" s="104" customFormat="1" ht="14" x14ac:dyDescent="0.3"/>
    <row r="342" s="104" customFormat="1" ht="14" x14ac:dyDescent="0.3"/>
    <row r="343" s="104" customFormat="1" ht="14" x14ac:dyDescent="0.3"/>
    <row r="344" s="104" customFormat="1" ht="14" x14ac:dyDescent="0.3"/>
    <row r="345" s="104" customFormat="1" ht="14" x14ac:dyDescent="0.3"/>
    <row r="346" s="104" customFormat="1" ht="14" x14ac:dyDescent="0.3"/>
    <row r="347" s="104" customFormat="1" ht="14" x14ac:dyDescent="0.3"/>
    <row r="348" s="104" customFormat="1" ht="14" x14ac:dyDescent="0.3"/>
    <row r="349" s="104" customFormat="1" ht="14" x14ac:dyDescent="0.3"/>
    <row r="350" s="104" customFormat="1" ht="14" x14ac:dyDescent="0.3"/>
    <row r="351" s="104" customFormat="1" ht="14" x14ac:dyDescent="0.3"/>
    <row r="352" s="104" customFormat="1" ht="14" x14ac:dyDescent="0.3"/>
    <row r="353" s="104" customFormat="1" ht="14" x14ac:dyDescent="0.3"/>
    <row r="354" s="104" customFormat="1" ht="14" x14ac:dyDescent="0.3"/>
    <row r="355" s="104" customFormat="1" ht="14" x14ac:dyDescent="0.3"/>
    <row r="356" s="104" customFormat="1" ht="14" x14ac:dyDescent="0.3"/>
    <row r="357" s="104" customFormat="1" ht="14" x14ac:dyDescent="0.3"/>
    <row r="358" s="104" customFormat="1" ht="14" x14ac:dyDescent="0.3"/>
    <row r="359" s="104" customFormat="1" ht="14" x14ac:dyDescent="0.3"/>
    <row r="360" s="104" customFormat="1" ht="14" x14ac:dyDescent="0.3"/>
    <row r="361" s="104" customFormat="1" ht="14" x14ac:dyDescent="0.3"/>
    <row r="362" s="104" customFormat="1" ht="14" x14ac:dyDescent="0.3"/>
    <row r="363" s="104" customFormat="1" ht="14" x14ac:dyDescent="0.3"/>
    <row r="364" s="104" customFormat="1" ht="14" x14ac:dyDescent="0.3"/>
    <row r="365" s="104" customFormat="1" ht="14" x14ac:dyDescent="0.3"/>
    <row r="366" s="104" customFormat="1" ht="14" x14ac:dyDescent="0.3"/>
    <row r="367" s="104" customFormat="1" ht="14" x14ac:dyDescent="0.3"/>
    <row r="368" s="104" customFormat="1" ht="14" x14ac:dyDescent="0.3"/>
    <row r="369" s="104" customFormat="1" ht="14" x14ac:dyDescent="0.3"/>
    <row r="370" s="104" customFormat="1" ht="14" x14ac:dyDescent="0.3"/>
    <row r="371" s="104" customFormat="1" ht="14" x14ac:dyDescent="0.3"/>
    <row r="372" s="104" customFormat="1" ht="14" x14ac:dyDescent="0.3"/>
    <row r="373" s="104" customFormat="1" ht="14" x14ac:dyDescent="0.3"/>
    <row r="374" s="104" customFormat="1" ht="14" x14ac:dyDescent="0.3"/>
    <row r="375" s="104" customFormat="1" ht="14" x14ac:dyDescent="0.3"/>
    <row r="376" s="104" customFormat="1" ht="14" x14ac:dyDescent="0.3"/>
    <row r="377" s="104" customFormat="1" ht="14" x14ac:dyDescent="0.3"/>
    <row r="378" s="104" customFormat="1" ht="14" x14ac:dyDescent="0.3"/>
    <row r="379" s="104" customFormat="1" ht="14" x14ac:dyDescent="0.3"/>
    <row r="380" s="104" customFormat="1" ht="14" x14ac:dyDescent="0.3"/>
    <row r="381" s="104" customFormat="1" ht="14" x14ac:dyDescent="0.3"/>
    <row r="382" s="104" customFormat="1" ht="14" x14ac:dyDescent="0.3"/>
    <row r="383" s="104" customFormat="1" ht="14" x14ac:dyDescent="0.3"/>
    <row r="384" s="104" customFormat="1" ht="14" x14ac:dyDescent="0.3"/>
    <row r="385" s="104" customFormat="1" ht="14" x14ac:dyDescent="0.3"/>
    <row r="386" s="104" customFormat="1" ht="14" x14ac:dyDescent="0.3"/>
    <row r="387" s="104" customFormat="1" ht="14" x14ac:dyDescent="0.3"/>
    <row r="388" s="104" customFormat="1" ht="14" x14ac:dyDescent="0.3"/>
    <row r="389" s="104" customFormat="1" ht="14" x14ac:dyDescent="0.3"/>
    <row r="390" s="104" customFormat="1" ht="14" x14ac:dyDescent="0.3"/>
    <row r="391" s="104" customFormat="1" ht="14" x14ac:dyDescent="0.3"/>
    <row r="392" s="104" customFormat="1" ht="14" x14ac:dyDescent="0.3"/>
    <row r="393" s="104" customFormat="1" ht="14" x14ac:dyDescent="0.3"/>
    <row r="394" s="104" customFormat="1" ht="14" x14ac:dyDescent="0.3"/>
    <row r="395" s="104" customFormat="1" ht="14" x14ac:dyDescent="0.3"/>
    <row r="396" s="104" customFormat="1" ht="14" x14ac:dyDescent="0.3"/>
    <row r="397" s="104" customFormat="1" ht="14" x14ac:dyDescent="0.3"/>
    <row r="398" s="104" customFormat="1" ht="14" x14ac:dyDescent="0.3"/>
    <row r="399" s="104" customFormat="1" ht="14" x14ac:dyDescent="0.3"/>
    <row r="400" s="104" customFormat="1" ht="14" x14ac:dyDescent="0.3"/>
    <row r="401" s="104" customFormat="1" ht="14" x14ac:dyDescent="0.3"/>
    <row r="402" s="104" customFormat="1" ht="14" x14ac:dyDescent="0.3"/>
    <row r="403" s="104" customFormat="1" ht="14" x14ac:dyDescent="0.3"/>
    <row r="404" s="104" customFormat="1" ht="14" x14ac:dyDescent="0.3"/>
    <row r="405" s="104" customFormat="1" ht="14" x14ac:dyDescent="0.3"/>
    <row r="406" s="104" customFormat="1" ht="14" x14ac:dyDescent="0.3"/>
    <row r="407" s="104" customFormat="1" ht="14" x14ac:dyDescent="0.3"/>
    <row r="408" s="104" customFormat="1" ht="14" x14ac:dyDescent="0.3"/>
    <row r="409" s="104" customFormat="1" ht="14" x14ac:dyDescent="0.3"/>
    <row r="410" s="104" customFormat="1" ht="14" x14ac:dyDescent="0.3"/>
    <row r="411" s="104" customFormat="1" ht="14" x14ac:dyDescent="0.3"/>
    <row r="412" s="104" customFormat="1" ht="14" x14ac:dyDescent="0.3"/>
    <row r="413" s="104" customFormat="1" ht="14" x14ac:dyDescent="0.3"/>
    <row r="414" s="104" customFormat="1" ht="14" x14ac:dyDescent="0.3"/>
    <row r="415" s="104" customFormat="1" ht="14" x14ac:dyDescent="0.3"/>
    <row r="416" s="104" customFormat="1" ht="14" x14ac:dyDescent="0.3"/>
    <row r="417" s="104" customFormat="1" ht="14" x14ac:dyDescent="0.3"/>
    <row r="418" s="104" customFormat="1" ht="14" x14ac:dyDescent="0.3"/>
    <row r="419" s="104" customFormat="1" ht="14" x14ac:dyDescent="0.3"/>
    <row r="420" s="104" customFormat="1" ht="14" x14ac:dyDescent="0.3"/>
    <row r="421" s="104" customFormat="1" ht="14" x14ac:dyDescent="0.3"/>
    <row r="422" s="104" customFormat="1" ht="14" x14ac:dyDescent="0.3"/>
    <row r="423" s="104" customFormat="1" ht="14" x14ac:dyDescent="0.3"/>
    <row r="424" s="104" customFormat="1" ht="14" x14ac:dyDescent="0.3"/>
    <row r="425" s="104" customFormat="1" ht="14" x14ac:dyDescent="0.3"/>
    <row r="426" s="104" customFormat="1" ht="14" x14ac:dyDescent="0.3"/>
    <row r="427" s="104" customFormat="1" ht="14" x14ac:dyDescent="0.3"/>
    <row r="428" s="104" customFormat="1" ht="14" x14ac:dyDescent="0.3"/>
    <row r="429" s="104" customFormat="1" ht="14" x14ac:dyDescent="0.3"/>
    <row r="430" s="104" customFormat="1" ht="14" x14ac:dyDescent="0.3"/>
    <row r="431" s="104" customFormat="1" ht="14" x14ac:dyDescent="0.3"/>
    <row r="432" s="104" customFormat="1" ht="14" x14ac:dyDescent="0.3"/>
    <row r="433" s="104" customFormat="1" ht="14" x14ac:dyDescent="0.3"/>
    <row r="434" s="104" customFormat="1" ht="14" x14ac:dyDescent="0.3"/>
    <row r="435" s="104" customFormat="1" ht="14" x14ac:dyDescent="0.3"/>
    <row r="436" s="104" customFormat="1" ht="14" x14ac:dyDescent="0.3"/>
    <row r="437" s="104" customFormat="1" ht="14" x14ac:dyDescent="0.3"/>
    <row r="438" s="104" customFormat="1" ht="14" x14ac:dyDescent="0.3"/>
    <row r="439" s="104" customFormat="1" ht="14" x14ac:dyDescent="0.3"/>
    <row r="440" s="104" customFormat="1" ht="14" x14ac:dyDescent="0.3"/>
    <row r="441" s="104" customFormat="1" ht="14" x14ac:dyDescent="0.3"/>
    <row r="442" s="104" customFormat="1" ht="14" x14ac:dyDescent="0.3"/>
    <row r="443" s="104" customFormat="1" ht="14" x14ac:dyDescent="0.3"/>
    <row r="444" s="104" customFormat="1" ht="14" x14ac:dyDescent="0.3"/>
    <row r="445" s="104" customFormat="1" ht="14" x14ac:dyDescent="0.3"/>
    <row r="446" s="104" customFormat="1" ht="14" x14ac:dyDescent="0.3"/>
    <row r="447" s="104" customFormat="1" ht="14" x14ac:dyDescent="0.3"/>
    <row r="448" s="104" customFormat="1" ht="14" x14ac:dyDescent="0.3"/>
    <row r="449" s="104" customFormat="1" ht="14" x14ac:dyDescent="0.3"/>
    <row r="450" s="104" customFormat="1" ht="14" x14ac:dyDescent="0.3"/>
    <row r="451" s="104" customFormat="1" ht="14" x14ac:dyDescent="0.3"/>
    <row r="452" s="104" customFormat="1" ht="14" x14ac:dyDescent="0.3"/>
    <row r="453" s="104" customFormat="1" ht="14" x14ac:dyDescent="0.3"/>
    <row r="454" s="104" customFormat="1" ht="14" x14ac:dyDescent="0.3"/>
    <row r="455" s="104" customFormat="1" ht="14" x14ac:dyDescent="0.3"/>
    <row r="456" s="104" customFormat="1" ht="14" x14ac:dyDescent="0.3"/>
    <row r="457" s="104" customFormat="1" ht="14" x14ac:dyDescent="0.3"/>
    <row r="458" s="104" customFormat="1" ht="14" x14ac:dyDescent="0.3"/>
    <row r="459" s="104" customFormat="1" ht="14" x14ac:dyDescent="0.3"/>
    <row r="460" s="104" customFormat="1" ht="14" x14ac:dyDescent="0.3"/>
    <row r="461" s="104" customFormat="1" ht="14" x14ac:dyDescent="0.3"/>
    <row r="462" s="104" customFormat="1" ht="14" x14ac:dyDescent="0.3"/>
    <row r="463" s="104" customFormat="1" ht="14" x14ac:dyDescent="0.3"/>
    <row r="464" s="104" customFormat="1" ht="14" x14ac:dyDescent="0.3"/>
    <row r="465" s="104" customFormat="1" ht="14" x14ac:dyDescent="0.3"/>
    <row r="466" s="104" customFormat="1" ht="14" x14ac:dyDescent="0.3"/>
    <row r="467" s="104" customFormat="1" ht="14" x14ac:dyDescent="0.3"/>
    <row r="468" s="104" customFormat="1" ht="14" x14ac:dyDescent="0.3"/>
    <row r="469" s="104" customFormat="1" ht="14" x14ac:dyDescent="0.3"/>
    <row r="470" s="104" customFormat="1" ht="14" x14ac:dyDescent="0.3"/>
    <row r="471" s="104" customFormat="1" ht="14" x14ac:dyDescent="0.3"/>
    <row r="472" s="104" customFormat="1" ht="14" x14ac:dyDescent="0.3"/>
    <row r="473" s="104" customFormat="1" ht="14" x14ac:dyDescent="0.3"/>
    <row r="474" s="104" customFormat="1" ht="14" x14ac:dyDescent="0.3"/>
    <row r="475" s="104" customFormat="1" ht="14" x14ac:dyDescent="0.3"/>
    <row r="476" s="104" customFormat="1" ht="14" x14ac:dyDescent="0.3"/>
    <row r="477" s="104" customFormat="1" ht="14" x14ac:dyDescent="0.3"/>
    <row r="478" s="104" customFormat="1" ht="14" x14ac:dyDescent="0.3"/>
    <row r="479" s="104" customFormat="1" ht="14" x14ac:dyDescent="0.3"/>
    <row r="480" s="104" customFormat="1" ht="14" x14ac:dyDescent="0.3"/>
    <row r="481" s="104" customFormat="1" ht="14" x14ac:dyDescent="0.3"/>
    <row r="482" s="104" customFormat="1" ht="14" x14ac:dyDescent="0.3"/>
    <row r="483" s="104" customFormat="1" ht="14" x14ac:dyDescent="0.3"/>
    <row r="484" s="104" customFormat="1" ht="14" x14ac:dyDescent="0.3"/>
    <row r="485" s="104" customFormat="1" ht="14" x14ac:dyDescent="0.3"/>
    <row r="486" s="104" customFormat="1" ht="14" x14ac:dyDescent="0.3"/>
    <row r="487" s="104" customFormat="1" ht="14" x14ac:dyDescent="0.3"/>
    <row r="488" s="104" customFormat="1" ht="14" x14ac:dyDescent="0.3"/>
    <row r="489" s="104" customFormat="1" ht="14" x14ac:dyDescent="0.3"/>
    <row r="490" s="104" customFormat="1" ht="14" x14ac:dyDescent="0.3"/>
    <row r="491" s="104" customFormat="1" ht="14" x14ac:dyDescent="0.3"/>
    <row r="492" s="104" customFormat="1" ht="14" x14ac:dyDescent="0.3"/>
    <row r="493" s="104" customFormat="1" ht="14" x14ac:dyDescent="0.3"/>
    <row r="494" s="104" customFormat="1" ht="14" x14ac:dyDescent="0.3"/>
    <row r="495" s="104" customFormat="1" ht="14" x14ac:dyDescent="0.3"/>
    <row r="496" s="104" customFormat="1" ht="14" x14ac:dyDescent="0.3"/>
    <row r="497" s="104" customFormat="1" ht="14" x14ac:dyDescent="0.3"/>
    <row r="498" s="104" customFormat="1" ht="14" x14ac:dyDescent="0.3"/>
    <row r="499" s="104" customFormat="1" ht="14" x14ac:dyDescent="0.3"/>
    <row r="500" s="104" customFormat="1" ht="14" x14ac:dyDescent="0.3"/>
    <row r="501" s="104" customFormat="1" ht="14" x14ac:dyDescent="0.3"/>
    <row r="502" s="104" customFormat="1" ht="14" x14ac:dyDescent="0.3"/>
    <row r="503" s="104" customFormat="1" ht="14" x14ac:dyDescent="0.3"/>
    <row r="504" s="104" customFormat="1" ht="14" x14ac:dyDescent="0.3"/>
    <row r="505" s="104" customFormat="1" ht="14" x14ac:dyDescent="0.3"/>
    <row r="506" s="104" customFormat="1" ht="14" x14ac:dyDescent="0.3"/>
    <row r="507" s="104" customFormat="1" ht="14" x14ac:dyDescent="0.3"/>
    <row r="508" s="104" customFormat="1" ht="14" x14ac:dyDescent="0.3"/>
    <row r="509" s="104" customFormat="1" ht="14" x14ac:dyDescent="0.3"/>
    <row r="510" s="104" customFormat="1" ht="14" x14ac:dyDescent="0.3"/>
    <row r="511" s="104" customFormat="1" ht="14" x14ac:dyDescent="0.3"/>
    <row r="512" s="104" customFormat="1" ht="14" x14ac:dyDescent="0.3"/>
    <row r="513" s="104" customFormat="1" ht="14" x14ac:dyDescent="0.3"/>
    <row r="514" s="104" customFormat="1" ht="14" x14ac:dyDescent="0.3"/>
    <row r="515" s="104" customFormat="1" ht="14" x14ac:dyDescent="0.3"/>
    <row r="516" s="104" customFormat="1" ht="14" x14ac:dyDescent="0.3"/>
    <row r="517" s="104" customFormat="1" ht="14" x14ac:dyDescent="0.3"/>
    <row r="518" s="104" customFormat="1" ht="14" x14ac:dyDescent="0.3"/>
    <row r="519" s="104" customFormat="1" ht="14" x14ac:dyDescent="0.3"/>
    <row r="520" s="104" customFormat="1" ht="14" x14ac:dyDescent="0.3"/>
    <row r="521" s="104" customFormat="1" ht="14" x14ac:dyDescent="0.3"/>
    <row r="522" s="104" customFormat="1" ht="14" x14ac:dyDescent="0.3"/>
    <row r="523" s="104" customFormat="1" ht="14" x14ac:dyDescent="0.3"/>
    <row r="524" s="104" customFormat="1" ht="14" x14ac:dyDescent="0.3"/>
    <row r="525" s="104" customFormat="1" ht="14" x14ac:dyDescent="0.3"/>
    <row r="526" s="104" customFormat="1" ht="14" x14ac:dyDescent="0.3"/>
    <row r="527" s="104" customFormat="1" ht="14" x14ac:dyDescent="0.3"/>
    <row r="528" s="104" customFormat="1" ht="14" x14ac:dyDescent="0.3"/>
    <row r="529" s="104" customFormat="1" ht="14" x14ac:dyDescent="0.3"/>
    <row r="530" s="104" customFormat="1" ht="14" x14ac:dyDescent="0.3"/>
    <row r="531" s="104" customFormat="1" ht="14" x14ac:dyDescent="0.3"/>
    <row r="532" s="104" customFormat="1" ht="14" x14ac:dyDescent="0.3"/>
    <row r="533" s="104" customFormat="1" ht="14" x14ac:dyDescent="0.3"/>
    <row r="534" s="104" customFormat="1" ht="14" x14ac:dyDescent="0.3"/>
    <row r="535" s="104" customFormat="1" ht="14" x14ac:dyDescent="0.3"/>
    <row r="536" s="104" customFormat="1" ht="14" x14ac:dyDescent="0.3"/>
    <row r="537" s="104" customFormat="1" ht="14" x14ac:dyDescent="0.3"/>
    <row r="538" s="104" customFormat="1" ht="14" x14ac:dyDescent="0.3"/>
    <row r="539" s="104" customFormat="1" ht="14" x14ac:dyDescent="0.3"/>
    <row r="540" s="104" customFormat="1" ht="14" x14ac:dyDescent="0.3"/>
    <row r="541" s="104" customFormat="1" ht="14" x14ac:dyDescent="0.3"/>
    <row r="542" s="104" customFormat="1" ht="14" x14ac:dyDescent="0.3"/>
    <row r="543" s="104" customFormat="1" ht="14" x14ac:dyDescent="0.3"/>
    <row r="544" s="104" customFormat="1" ht="14" x14ac:dyDescent="0.3"/>
    <row r="545" s="104" customFormat="1" ht="14" x14ac:dyDescent="0.3"/>
    <row r="546" s="104" customFormat="1" ht="14" x14ac:dyDescent="0.3"/>
    <row r="547" s="104" customFormat="1" ht="14" x14ac:dyDescent="0.3"/>
    <row r="548" s="104" customFormat="1" ht="14" x14ac:dyDescent="0.3"/>
    <row r="549" s="104" customFormat="1" ht="14" x14ac:dyDescent="0.3"/>
    <row r="550" s="104" customFormat="1" ht="14" x14ac:dyDescent="0.3"/>
    <row r="551" s="104" customFormat="1" ht="14" x14ac:dyDescent="0.3"/>
    <row r="552" s="104" customFormat="1" ht="14" x14ac:dyDescent="0.3"/>
    <row r="553" s="104" customFormat="1" ht="14" x14ac:dyDescent="0.3"/>
    <row r="554" s="104" customFormat="1" ht="14" x14ac:dyDescent="0.3"/>
    <row r="555" s="104" customFormat="1" ht="14" x14ac:dyDescent="0.3"/>
    <row r="556" s="104" customFormat="1" ht="14" x14ac:dyDescent="0.3"/>
    <row r="557" s="104" customFormat="1" ht="14" x14ac:dyDescent="0.3"/>
    <row r="558" s="104" customFormat="1" ht="14" x14ac:dyDescent="0.3"/>
    <row r="559" s="104" customFormat="1" ht="14" x14ac:dyDescent="0.3"/>
    <row r="560" s="104" customFormat="1" ht="14" x14ac:dyDescent="0.3"/>
    <row r="561" s="104" customFormat="1" ht="14" x14ac:dyDescent="0.3"/>
    <row r="562" s="104" customFormat="1" ht="14" x14ac:dyDescent="0.3"/>
    <row r="563" s="104" customFormat="1" ht="14" x14ac:dyDescent="0.3"/>
    <row r="564" s="104" customFormat="1" ht="14" x14ac:dyDescent="0.3"/>
    <row r="565" s="104" customFormat="1" ht="14" x14ac:dyDescent="0.3"/>
    <row r="566" s="104" customFormat="1" ht="14" x14ac:dyDescent="0.3"/>
    <row r="567" s="104" customFormat="1" ht="14" x14ac:dyDescent="0.3"/>
    <row r="568" s="104" customFormat="1" ht="14" x14ac:dyDescent="0.3"/>
    <row r="569" s="104" customFormat="1" ht="14" x14ac:dyDescent="0.3"/>
    <row r="570" s="104" customFormat="1" ht="14" x14ac:dyDescent="0.3"/>
    <row r="571" s="104" customFormat="1" ht="14" x14ac:dyDescent="0.3"/>
    <row r="572" s="104" customFormat="1" ht="14" x14ac:dyDescent="0.3"/>
    <row r="573" s="104" customFormat="1" ht="14" x14ac:dyDescent="0.3"/>
    <row r="574" s="104" customFormat="1" ht="14" x14ac:dyDescent="0.3"/>
    <row r="575" s="104" customFormat="1" ht="14" x14ac:dyDescent="0.3"/>
    <row r="576" s="104" customFormat="1" ht="14" x14ac:dyDescent="0.3"/>
    <row r="577" s="104" customFormat="1" ht="14" x14ac:dyDescent="0.3"/>
    <row r="578" s="104" customFormat="1" ht="14" x14ac:dyDescent="0.3"/>
    <row r="579" s="104" customFormat="1" ht="14" x14ac:dyDescent="0.3"/>
    <row r="580" s="104" customFormat="1" ht="14" x14ac:dyDescent="0.3"/>
    <row r="581" s="104" customFormat="1" ht="14" x14ac:dyDescent="0.3"/>
    <row r="582" s="104" customFormat="1" ht="14" x14ac:dyDescent="0.3"/>
    <row r="583" s="104" customFormat="1" ht="14" x14ac:dyDescent="0.3"/>
    <row r="584" s="104" customFormat="1" ht="14" x14ac:dyDescent="0.3"/>
    <row r="585" s="104" customFormat="1" ht="14" x14ac:dyDescent="0.3"/>
    <row r="586" s="104" customFormat="1" ht="14" x14ac:dyDescent="0.3"/>
    <row r="587" s="104" customFormat="1" ht="14" x14ac:dyDescent="0.3"/>
    <row r="588" s="104" customFormat="1" ht="14" x14ac:dyDescent="0.3"/>
    <row r="589" s="104" customFormat="1" ht="14" x14ac:dyDescent="0.3"/>
    <row r="590" s="104" customFormat="1" ht="14" x14ac:dyDescent="0.3"/>
    <row r="591" s="104" customFormat="1" ht="14" x14ac:dyDescent="0.3"/>
    <row r="592" s="104" customFormat="1" ht="14" x14ac:dyDescent="0.3"/>
    <row r="593" s="104" customFormat="1" ht="14" x14ac:dyDescent="0.3"/>
    <row r="594" s="104" customFormat="1" ht="14" x14ac:dyDescent="0.3"/>
    <row r="595" s="104" customFormat="1" ht="14" x14ac:dyDescent="0.3"/>
    <row r="596" s="104" customFormat="1" ht="14" x14ac:dyDescent="0.3"/>
    <row r="597" s="104" customFormat="1" ht="14" x14ac:dyDescent="0.3"/>
    <row r="598" s="104" customFormat="1" ht="14" x14ac:dyDescent="0.3"/>
    <row r="599" s="104" customFormat="1" ht="14" x14ac:dyDescent="0.3"/>
    <row r="600" s="104" customFormat="1" ht="14" x14ac:dyDescent="0.3"/>
    <row r="601" s="104" customFormat="1" ht="14" x14ac:dyDescent="0.3"/>
    <row r="602" s="104" customFormat="1" ht="14" x14ac:dyDescent="0.3"/>
    <row r="603" s="104" customFormat="1" ht="14" x14ac:dyDescent="0.3"/>
    <row r="604" s="104" customFormat="1" ht="14" x14ac:dyDescent="0.3"/>
    <row r="605" s="104" customFormat="1" ht="14" x14ac:dyDescent="0.3"/>
    <row r="606" s="104" customFormat="1" ht="14" x14ac:dyDescent="0.3"/>
    <row r="607" s="104" customFormat="1" ht="14" x14ac:dyDescent="0.3"/>
    <row r="608" s="104" customFormat="1" ht="14" x14ac:dyDescent="0.3"/>
    <row r="609" s="104" customFormat="1" ht="14" x14ac:dyDescent="0.3"/>
    <row r="610" s="104" customFormat="1" ht="14" x14ac:dyDescent="0.3"/>
    <row r="611" s="104" customFormat="1" ht="14" x14ac:dyDescent="0.3"/>
    <row r="612" s="104" customFormat="1" ht="14" x14ac:dyDescent="0.3"/>
    <row r="613" s="104" customFormat="1" ht="14" x14ac:dyDescent="0.3"/>
    <row r="614" s="104" customFormat="1" ht="14" x14ac:dyDescent="0.3"/>
    <row r="615" s="104" customFormat="1" ht="14" x14ac:dyDescent="0.3"/>
    <row r="616" s="104" customFormat="1" ht="14" x14ac:dyDescent="0.3"/>
    <row r="617" s="104" customFormat="1" ht="14" x14ac:dyDescent="0.3"/>
    <row r="618" s="104" customFormat="1" ht="14" x14ac:dyDescent="0.3"/>
    <row r="619" s="104" customFormat="1" ht="14" x14ac:dyDescent="0.3"/>
    <row r="620" s="104" customFormat="1" ht="14" x14ac:dyDescent="0.3"/>
    <row r="621" s="104" customFormat="1" ht="14" x14ac:dyDescent="0.3"/>
    <row r="622" s="104" customFormat="1" ht="14" x14ac:dyDescent="0.3"/>
    <row r="623" s="104" customFormat="1" ht="14" x14ac:dyDescent="0.3"/>
    <row r="624" s="104" customFormat="1" ht="14" x14ac:dyDescent="0.3"/>
    <row r="625" s="104" customFormat="1" ht="14" x14ac:dyDescent="0.3"/>
    <row r="626" s="104" customFormat="1" ht="14" x14ac:dyDescent="0.3"/>
    <row r="627" s="104" customFormat="1" ht="14" x14ac:dyDescent="0.3"/>
    <row r="628" s="104" customFormat="1" ht="14" x14ac:dyDescent="0.3"/>
    <row r="629" s="104" customFormat="1" ht="14" x14ac:dyDescent="0.3"/>
    <row r="630" s="104" customFormat="1" ht="14" x14ac:dyDescent="0.3"/>
    <row r="631" s="104" customFormat="1" ht="14" x14ac:dyDescent="0.3"/>
    <row r="632" s="104" customFormat="1" ht="14" x14ac:dyDescent="0.3"/>
    <row r="633" s="104" customFormat="1" ht="14" x14ac:dyDescent="0.3"/>
    <row r="634" s="104" customFormat="1" ht="14" x14ac:dyDescent="0.3"/>
    <row r="635" s="104" customFormat="1" ht="14" x14ac:dyDescent="0.3"/>
    <row r="636" s="104" customFormat="1" ht="14" x14ac:dyDescent="0.3"/>
    <row r="637" s="104" customFormat="1" ht="14" x14ac:dyDescent="0.3"/>
    <row r="638" s="104" customFormat="1" ht="14" x14ac:dyDescent="0.3"/>
    <row r="639" s="104" customFormat="1" ht="14" x14ac:dyDescent="0.3"/>
    <row r="640" s="104" customFormat="1" ht="14" x14ac:dyDescent="0.3"/>
    <row r="641" s="104" customFormat="1" ht="14" x14ac:dyDescent="0.3"/>
    <row r="642" s="104" customFormat="1" ht="14" x14ac:dyDescent="0.3"/>
    <row r="643" s="104" customFormat="1" ht="14" x14ac:dyDescent="0.3"/>
    <row r="644" s="104" customFormat="1" ht="14" x14ac:dyDescent="0.3"/>
    <row r="645" s="104" customFormat="1" ht="14" x14ac:dyDescent="0.3"/>
    <row r="646" s="104" customFormat="1" ht="14" x14ac:dyDescent="0.3"/>
    <row r="647" s="104" customFormat="1" ht="14" x14ac:dyDescent="0.3"/>
    <row r="648" s="104" customFormat="1" ht="14" x14ac:dyDescent="0.3"/>
    <row r="649" s="104" customFormat="1" ht="14" x14ac:dyDescent="0.3"/>
    <row r="650" s="104" customFormat="1" ht="14" x14ac:dyDescent="0.3"/>
    <row r="651" s="104" customFormat="1" ht="14" x14ac:dyDescent="0.3"/>
    <row r="652" s="104" customFormat="1" ht="14" x14ac:dyDescent="0.3"/>
    <row r="653" s="104" customFormat="1" ht="14" x14ac:dyDescent="0.3"/>
    <row r="654" s="104" customFormat="1" ht="14" x14ac:dyDescent="0.3"/>
    <row r="655" s="104" customFormat="1" ht="14" x14ac:dyDescent="0.3"/>
    <row r="656" s="104" customFormat="1" ht="14" x14ac:dyDescent="0.3"/>
    <row r="657" s="104" customFormat="1" ht="14" x14ac:dyDescent="0.3"/>
    <row r="658" s="104" customFormat="1" ht="14" x14ac:dyDescent="0.3"/>
    <row r="659" s="104" customFormat="1" ht="14" x14ac:dyDescent="0.3"/>
    <row r="660" s="104" customFormat="1" ht="14" x14ac:dyDescent="0.3"/>
    <row r="661" s="104" customFormat="1" ht="14" x14ac:dyDescent="0.3"/>
    <row r="662" s="104" customFormat="1" ht="14" x14ac:dyDescent="0.3"/>
    <row r="663" s="104" customFormat="1" ht="14" x14ac:dyDescent="0.3"/>
    <row r="664" s="104" customFormat="1" ht="14" x14ac:dyDescent="0.3"/>
    <row r="665" s="104" customFormat="1" ht="14" x14ac:dyDescent="0.3"/>
    <row r="666" s="104" customFormat="1" ht="14" x14ac:dyDescent="0.3"/>
    <row r="667" s="104" customFormat="1" ht="14" x14ac:dyDescent="0.3"/>
    <row r="668" s="104" customFormat="1" ht="14" x14ac:dyDescent="0.3"/>
    <row r="669" s="104" customFormat="1" ht="14" x14ac:dyDescent="0.3"/>
    <row r="670" s="104" customFormat="1" ht="14" x14ac:dyDescent="0.3"/>
    <row r="671" s="104" customFormat="1" ht="14" x14ac:dyDescent="0.3"/>
    <row r="672" s="104" customFormat="1" ht="14" x14ac:dyDescent="0.3"/>
    <row r="673" s="104" customFormat="1" ht="14" x14ac:dyDescent="0.3"/>
    <row r="674" s="104" customFormat="1" ht="14" x14ac:dyDescent="0.3"/>
    <row r="675" s="104" customFormat="1" ht="14" x14ac:dyDescent="0.3"/>
    <row r="676" s="104" customFormat="1" ht="14" x14ac:dyDescent="0.3"/>
    <row r="677" s="104" customFormat="1" ht="14" x14ac:dyDescent="0.3"/>
    <row r="678" s="104" customFormat="1" ht="14" x14ac:dyDescent="0.3"/>
    <row r="679" s="104" customFormat="1" ht="14" x14ac:dyDescent="0.3"/>
    <row r="680" s="104" customFormat="1" ht="14" x14ac:dyDescent="0.3"/>
    <row r="681" s="104" customFormat="1" ht="14" x14ac:dyDescent="0.3"/>
    <row r="682" s="104" customFormat="1" ht="14" x14ac:dyDescent="0.3"/>
    <row r="683" s="104" customFormat="1" ht="14" x14ac:dyDescent="0.3"/>
    <row r="684" s="104" customFormat="1" ht="14" x14ac:dyDescent="0.3"/>
    <row r="685" s="104" customFormat="1" ht="14" x14ac:dyDescent="0.3"/>
    <row r="686" s="104" customFormat="1" ht="14" x14ac:dyDescent="0.3"/>
    <row r="687" s="104" customFormat="1" ht="14" x14ac:dyDescent="0.3"/>
    <row r="688" s="104" customFormat="1" ht="14" x14ac:dyDescent="0.3"/>
    <row r="689" s="104" customFormat="1" ht="14" x14ac:dyDescent="0.3"/>
    <row r="690" s="104" customFormat="1" ht="14" x14ac:dyDescent="0.3"/>
    <row r="691" s="104" customFormat="1" ht="14" x14ac:dyDescent="0.3"/>
    <row r="692" s="104" customFormat="1" ht="14" x14ac:dyDescent="0.3"/>
    <row r="693" s="104" customFormat="1" ht="14" x14ac:dyDescent="0.3"/>
    <row r="694" s="104" customFormat="1" ht="14" x14ac:dyDescent="0.3"/>
    <row r="695" s="104" customFormat="1" ht="14" x14ac:dyDescent="0.3"/>
    <row r="696" s="104" customFormat="1" ht="14" x14ac:dyDescent="0.3"/>
    <row r="697" s="104" customFormat="1" ht="14" x14ac:dyDescent="0.3"/>
    <row r="698" s="104" customFormat="1" ht="14" x14ac:dyDescent="0.3"/>
    <row r="699" s="104" customFormat="1" ht="14" x14ac:dyDescent="0.3"/>
    <row r="700" s="104" customFormat="1" ht="14" x14ac:dyDescent="0.3"/>
    <row r="701" s="104" customFormat="1" ht="14" x14ac:dyDescent="0.3"/>
    <row r="702" s="104" customFormat="1" ht="14" x14ac:dyDescent="0.3"/>
    <row r="703" s="104" customFormat="1" ht="14" x14ac:dyDescent="0.3"/>
    <row r="704" s="104" customFormat="1" ht="14" x14ac:dyDescent="0.3"/>
    <row r="705" s="104" customFormat="1" ht="14" x14ac:dyDescent="0.3"/>
    <row r="706" s="104" customFormat="1" ht="14" x14ac:dyDescent="0.3"/>
    <row r="707" s="104" customFormat="1" ht="14" x14ac:dyDescent="0.3"/>
    <row r="708" s="104" customFormat="1" ht="14" x14ac:dyDescent="0.3"/>
    <row r="709" s="104" customFormat="1" ht="14" x14ac:dyDescent="0.3"/>
    <row r="710" s="104" customFormat="1" ht="14" x14ac:dyDescent="0.3"/>
    <row r="711" s="104" customFormat="1" ht="14" x14ac:dyDescent="0.3"/>
    <row r="712" s="104" customFormat="1" ht="14" x14ac:dyDescent="0.3"/>
    <row r="713" s="104" customFormat="1" ht="14" x14ac:dyDescent="0.3"/>
    <row r="714" s="104" customFormat="1" ht="14" x14ac:dyDescent="0.3"/>
    <row r="715" s="104" customFormat="1" ht="14" x14ac:dyDescent="0.3"/>
    <row r="716" s="104" customFormat="1" ht="14" x14ac:dyDescent="0.3"/>
    <row r="717" s="104" customFormat="1" ht="14" x14ac:dyDescent="0.3"/>
    <row r="718" s="104" customFormat="1" ht="14" x14ac:dyDescent="0.3"/>
    <row r="719" s="104" customFormat="1" ht="14" x14ac:dyDescent="0.3"/>
    <row r="720" s="104" customFormat="1" ht="14" x14ac:dyDescent="0.3"/>
    <row r="721" s="104" customFormat="1" ht="14" x14ac:dyDescent="0.3"/>
    <row r="722" s="104" customFormat="1" ht="14" x14ac:dyDescent="0.3"/>
    <row r="723" s="104" customFormat="1" ht="14" x14ac:dyDescent="0.3"/>
    <row r="724" s="104" customFormat="1" ht="14" x14ac:dyDescent="0.3"/>
    <row r="725" s="104" customFormat="1" ht="14" x14ac:dyDescent="0.3"/>
    <row r="726" s="104" customFormat="1" ht="14" x14ac:dyDescent="0.3"/>
    <row r="727" s="104" customFormat="1" ht="14" x14ac:dyDescent="0.3"/>
    <row r="728" s="104" customFormat="1" ht="14" x14ac:dyDescent="0.3"/>
    <row r="729" s="104" customFormat="1" ht="14" x14ac:dyDescent="0.3"/>
    <row r="730" s="104" customFormat="1" ht="14" x14ac:dyDescent="0.3"/>
    <row r="731" s="104" customFormat="1" ht="14" x14ac:dyDescent="0.3"/>
    <row r="732" s="104" customFormat="1" ht="14" x14ac:dyDescent="0.3"/>
    <row r="733" s="104" customFormat="1" ht="14" x14ac:dyDescent="0.3"/>
    <row r="734" s="104" customFormat="1" ht="14" x14ac:dyDescent="0.3"/>
    <row r="735" s="104" customFormat="1" ht="14" x14ac:dyDescent="0.3"/>
    <row r="736" s="104" customFormat="1" ht="14" x14ac:dyDescent="0.3"/>
    <row r="737" s="104" customFormat="1" ht="14" x14ac:dyDescent="0.3"/>
    <row r="738" s="104" customFormat="1" ht="14" x14ac:dyDescent="0.3"/>
    <row r="739" s="104" customFormat="1" ht="14" x14ac:dyDescent="0.3"/>
    <row r="740" s="104" customFormat="1" ht="14" x14ac:dyDescent="0.3"/>
    <row r="741" s="104" customFormat="1" ht="14" x14ac:dyDescent="0.3"/>
    <row r="742" s="104" customFormat="1" ht="14" x14ac:dyDescent="0.3"/>
    <row r="743" s="104" customFormat="1" ht="14" x14ac:dyDescent="0.3"/>
    <row r="744" s="104" customFormat="1" ht="14" x14ac:dyDescent="0.3"/>
    <row r="745" s="104" customFormat="1" ht="14" x14ac:dyDescent="0.3"/>
    <row r="746" s="104" customFormat="1" ht="14" x14ac:dyDescent="0.3"/>
    <row r="747" s="104" customFormat="1" ht="14" x14ac:dyDescent="0.3"/>
    <row r="748" s="104" customFormat="1" ht="14" x14ac:dyDescent="0.3"/>
    <row r="749" s="104" customFormat="1" ht="14" x14ac:dyDescent="0.3"/>
    <row r="750" s="104" customFormat="1" ht="14" x14ac:dyDescent="0.3"/>
    <row r="751" s="104" customFormat="1" ht="14" x14ac:dyDescent="0.3"/>
    <row r="752" s="104" customFormat="1" ht="14" x14ac:dyDescent="0.3"/>
    <row r="753" s="104" customFormat="1" ht="14" x14ac:dyDescent="0.3"/>
    <row r="754" s="104" customFormat="1" ht="14" x14ac:dyDescent="0.3"/>
    <row r="755" s="104" customFormat="1" ht="14" x14ac:dyDescent="0.3"/>
    <row r="756" s="104" customFormat="1" ht="14" x14ac:dyDescent="0.3"/>
    <row r="757" s="104" customFormat="1" ht="14" x14ac:dyDescent="0.3"/>
    <row r="758" s="104" customFormat="1" ht="14" x14ac:dyDescent="0.3"/>
    <row r="759" s="104" customFormat="1" ht="14" x14ac:dyDescent="0.3"/>
    <row r="760" s="104" customFormat="1" ht="14" x14ac:dyDescent="0.3"/>
    <row r="761" s="104" customFormat="1" ht="14" x14ac:dyDescent="0.3"/>
    <row r="762" s="104" customFormat="1" ht="14" x14ac:dyDescent="0.3"/>
    <row r="763" s="104" customFormat="1" ht="14" x14ac:dyDescent="0.3"/>
    <row r="764" s="104" customFormat="1" ht="14" x14ac:dyDescent="0.3"/>
    <row r="765" s="104" customFormat="1" ht="14" x14ac:dyDescent="0.3"/>
    <row r="766" s="104" customFormat="1" ht="14" x14ac:dyDescent="0.3"/>
    <row r="767" s="104" customFormat="1" ht="14" x14ac:dyDescent="0.3"/>
    <row r="768" s="104" customFormat="1" ht="14" x14ac:dyDescent="0.3"/>
    <row r="769" s="104" customFormat="1" ht="14" x14ac:dyDescent="0.3"/>
    <row r="770" s="104" customFormat="1" ht="14" x14ac:dyDescent="0.3"/>
    <row r="771" s="104" customFormat="1" ht="14" x14ac:dyDescent="0.3"/>
    <row r="772" s="104" customFormat="1" ht="14" x14ac:dyDescent="0.3"/>
    <row r="773" s="104" customFormat="1" ht="14" x14ac:dyDescent="0.3"/>
    <row r="774" s="104" customFormat="1" ht="14" x14ac:dyDescent="0.3"/>
    <row r="775" s="104" customFormat="1" ht="14" x14ac:dyDescent="0.3"/>
    <row r="776" s="104" customFormat="1" ht="14" x14ac:dyDescent="0.3"/>
    <row r="777" s="104" customFormat="1" ht="14" x14ac:dyDescent="0.3"/>
    <row r="778" s="104" customFormat="1" ht="14" x14ac:dyDescent="0.3"/>
    <row r="779" s="104" customFormat="1" ht="14" x14ac:dyDescent="0.3"/>
    <row r="780" s="104" customFormat="1" ht="14" x14ac:dyDescent="0.3"/>
    <row r="781" s="104" customFormat="1" ht="14" x14ac:dyDescent="0.3"/>
    <row r="782" s="104" customFormat="1" ht="14" x14ac:dyDescent="0.3"/>
    <row r="783" s="104" customFormat="1" ht="14" x14ac:dyDescent="0.3"/>
    <row r="784" s="104" customFormat="1" ht="14" x14ac:dyDescent="0.3"/>
    <row r="785" s="104" customFormat="1" ht="14" x14ac:dyDescent="0.3"/>
    <row r="786" s="104" customFormat="1" ht="14" x14ac:dyDescent="0.3"/>
    <row r="787" s="104" customFormat="1" ht="14" x14ac:dyDescent="0.3"/>
    <row r="788" s="104" customFormat="1" ht="14" x14ac:dyDescent="0.3"/>
    <row r="789" s="104" customFormat="1" ht="14" x14ac:dyDescent="0.3"/>
    <row r="790" s="104" customFormat="1" ht="14" x14ac:dyDescent="0.3"/>
    <row r="791" s="104" customFormat="1" ht="14" x14ac:dyDescent="0.3"/>
    <row r="792" s="104" customFormat="1" ht="14" x14ac:dyDescent="0.3"/>
    <row r="793" s="104" customFormat="1" ht="14" x14ac:dyDescent="0.3"/>
    <row r="794" s="104" customFormat="1" ht="14" x14ac:dyDescent="0.3"/>
    <row r="795" s="104" customFormat="1" ht="14" x14ac:dyDescent="0.3"/>
    <row r="796" s="104" customFormat="1" ht="14" x14ac:dyDescent="0.3"/>
    <row r="797" s="104" customFormat="1" ht="14" x14ac:dyDescent="0.3"/>
    <row r="798" s="104" customFormat="1" ht="14" x14ac:dyDescent="0.3"/>
    <row r="799" s="104" customFormat="1" ht="14" x14ac:dyDescent="0.3"/>
    <row r="800" s="104" customFormat="1" ht="14" x14ac:dyDescent="0.3"/>
    <row r="801" s="104" customFormat="1" ht="14" x14ac:dyDescent="0.3"/>
    <row r="802" s="104" customFormat="1" ht="14" x14ac:dyDescent="0.3"/>
    <row r="803" s="104" customFormat="1" ht="14" x14ac:dyDescent="0.3"/>
    <row r="804" s="104" customFormat="1" ht="14" x14ac:dyDescent="0.3"/>
    <row r="805" s="104" customFormat="1" ht="14" x14ac:dyDescent="0.3"/>
    <row r="806" s="104" customFormat="1" ht="14" x14ac:dyDescent="0.3"/>
    <row r="807" s="104" customFormat="1" ht="14" x14ac:dyDescent="0.3"/>
    <row r="808" s="104" customFormat="1" ht="14" x14ac:dyDescent="0.3"/>
    <row r="809" s="104" customFormat="1" ht="14" x14ac:dyDescent="0.3"/>
    <row r="810" s="104" customFormat="1" ht="14" x14ac:dyDescent="0.3"/>
    <row r="811" s="104" customFormat="1" ht="14" x14ac:dyDescent="0.3"/>
    <row r="812" s="104" customFormat="1" ht="14" x14ac:dyDescent="0.3"/>
    <row r="813" s="104" customFormat="1" ht="14" x14ac:dyDescent="0.3"/>
    <row r="814" s="104" customFormat="1" ht="14" x14ac:dyDescent="0.3"/>
    <row r="815" s="104" customFormat="1" ht="14" x14ac:dyDescent="0.3"/>
    <row r="816" s="104" customFormat="1" ht="14" x14ac:dyDescent="0.3"/>
    <row r="817" s="104" customFormat="1" ht="14" x14ac:dyDescent="0.3"/>
    <row r="818" s="104" customFormat="1" ht="14" x14ac:dyDescent="0.3"/>
    <row r="819" s="104" customFormat="1" ht="14" x14ac:dyDescent="0.3"/>
    <row r="820" s="104" customFormat="1" ht="14" x14ac:dyDescent="0.3"/>
    <row r="821" s="104" customFormat="1" ht="14" x14ac:dyDescent="0.3"/>
    <row r="822" s="104" customFormat="1" ht="14" x14ac:dyDescent="0.3"/>
    <row r="823" s="104" customFormat="1" ht="14" x14ac:dyDescent="0.3"/>
    <row r="824" s="104" customFormat="1" ht="14" x14ac:dyDescent="0.3"/>
    <row r="825" s="104" customFormat="1" ht="14" x14ac:dyDescent="0.3"/>
    <row r="826" s="104" customFormat="1" ht="14" x14ac:dyDescent="0.3"/>
    <row r="827" s="104" customFormat="1" ht="14" x14ac:dyDescent="0.3"/>
    <row r="828" s="104" customFormat="1" ht="14" x14ac:dyDescent="0.3"/>
    <row r="829" s="104" customFormat="1" ht="14" x14ac:dyDescent="0.3"/>
    <row r="830" s="104" customFormat="1" ht="14" x14ac:dyDescent="0.3"/>
    <row r="831" s="104" customFormat="1" ht="14" x14ac:dyDescent="0.3"/>
    <row r="832" s="104" customFormat="1" ht="14" x14ac:dyDescent="0.3"/>
    <row r="833" s="104" customFormat="1" ht="14" x14ac:dyDescent="0.3"/>
    <row r="834" s="104" customFormat="1" ht="14" x14ac:dyDescent="0.3"/>
    <row r="835" s="104" customFormat="1" ht="14" x14ac:dyDescent="0.3"/>
    <row r="836" s="104" customFormat="1" ht="14" x14ac:dyDescent="0.3"/>
    <row r="837" s="104" customFormat="1" ht="14" x14ac:dyDescent="0.3"/>
    <row r="838" s="104" customFormat="1" ht="14" x14ac:dyDescent="0.3"/>
    <row r="839" s="104" customFormat="1" ht="14" x14ac:dyDescent="0.3"/>
    <row r="840" s="104" customFormat="1" ht="14" x14ac:dyDescent="0.3"/>
    <row r="841" s="104" customFormat="1" ht="14" x14ac:dyDescent="0.3"/>
    <row r="842" s="104" customFormat="1" ht="14" x14ac:dyDescent="0.3"/>
    <row r="843" s="104" customFormat="1" ht="14" x14ac:dyDescent="0.3"/>
    <row r="844" s="104" customFormat="1" ht="14" x14ac:dyDescent="0.3"/>
    <row r="845" s="104" customFormat="1" ht="14" x14ac:dyDescent="0.3"/>
    <row r="846" s="104" customFormat="1" ht="14" x14ac:dyDescent="0.3"/>
    <row r="847" s="104" customFormat="1" ht="14" x14ac:dyDescent="0.3"/>
    <row r="848" s="104" customFormat="1" ht="14" x14ac:dyDescent="0.3"/>
    <row r="849" s="104" customFormat="1" ht="14" x14ac:dyDescent="0.3"/>
    <row r="850" s="104" customFormat="1" ht="14" x14ac:dyDescent="0.3"/>
    <row r="851" s="104" customFormat="1" ht="14" x14ac:dyDescent="0.3"/>
    <row r="852" s="104" customFormat="1" ht="14" x14ac:dyDescent="0.3"/>
    <row r="853" s="104" customFormat="1" ht="14" x14ac:dyDescent="0.3"/>
    <row r="854" s="104" customFormat="1" ht="14" x14ac:dyDescent="0.3"/>
    <row r="855" s="104" customFormat="1" ht="14" x14ac:dyDescent="0.3"/>
    <row r="856" s="104" customFormat="1" ht="14" x14ac:dyDescent="0.3"/>
    <row r="857" s="104" customFormat="1" ht="14" x14ac:dyDescent="0.3"/>
    <row r="858" s="104" customFormat="1" ht="14" x14ac:dyDescent="0.3"/>
    <row r="859" s="104" customFormat="1" ht="14" x14ac:dyDescent="0.3"/>
    <row r="860" s="104" customFormat="1" ht="14" x14ac:dyDescent="0.3"/>
    <row r="861" s="104" customFormat="1" ht="14" x14ac:dyDescent="0.3"/>
    <row r="862" s="104" customFormat="1" ht="14" x14ac:dyDescent="0.3"/>
    <row r="863" s="104" customFormat="1" ht="14" x14ac:dyDescent="0.3"/>
    <row r="864" s="104" customFormat="1" ht="14" x14ac:dyDescent="0.3"/>
    <row r="865" s="104" customFormat="1" ht="14" x14ac:dyDescent="0.3"/>
    <row r="866" s="104" customFormat="1" ht="14" x14ac:dyDescent="0.3"/>
    <row r="867" s="104" customFormat="1" ht="14" x14ac:dyDescent="0.3"/>
    <row r="868" s="104" customFormat="1" ht="14" x14ac:dyDescent="0.3"/>
    <row r="869" s="104" customFormat="1" ht="14" x14ac:dyDescent="0.3"/>
    <row r="870" s="104" customFormat="1" ht="14" x14ac:dyDescent="0.3"/>
    <row r="871" s="104" customFormat="1" ht="14" x14ac:dyDescent="0.3"/>
    <row r="872" s="104" customFormat="1" ht="14" x14ac:dyDescent="0.3"/>
    <row r="873" s="104" customFormat="1" ht="14" x14ac:dyDescent="0.3"/>
    <row r="874" s="104" customFormat="1" ht="14" x14ac:dyDescent="0.3"/>
    <row r="875" s="104" customFormat="1" ht="14" x14ac:dyDescent="0.3"/>
    <row r="876" s="104" customFormat="1" ht="14" x14ac:dyDescent="0.3"/>
    <row r="877" s="104" customFormat="1" ht="14" x14ac:dyDescent="0.3"/>
    <row r="878" s="104" customFormat="1" ht="14" x14ac:dyDescent="0.3"/>
    <row r="879" s="104" customFormat="1" ht="14" x14ac:dyDescent="0.3"/>
    <row r="880" s="104" customFormat="1" ht="14" x14ac:dyDescent="0.3"/>
    <row r="881" s="104" customFormat="1" ht="14" x14ac:dyDescent="0.3"/>
    <row r="882" s="104" customFormat="1" ht="14" x14ac:dyDescent="0.3"/>
    <row r="883" s="104" customFormat="1" ht="14" x14ac:dyDescent="0.3"/>
    <row r="884" s="104" customFormat="1" ht="14" x14ac:dyDescent="0.3"/>
    <row r="885" s="104" customFormat="1" ht="14" x14ac:dyDescent="0.3"/>
    <row r="886" s="104" customFormat="1" ht="14" x14ac:dyDescent="0.3"/>
    <row r="887" s="104" customFormat="1" ht="14" x14ac:dyDescent="0.3"/>
    <row r="888" s="104" customFormat="1" ht="14" x14ac:dyDescent="0.3"/>
    <row r="889" s="104" customFormat="1" ht="14" x14ac:dyDescent="0.3"/>
    <row r="890" s="104" customFormat="1" ht="14" x14ac:dyDescent="0.3"/>
    <row r="891" s="104" customFormat="1" ht="14" x14ac:dyDescent="0.3"/>
    <row r="892" s="104" customFormat="1" ht="14" x14ac:dyDescent="0.3"/>
    <row r="893" s="104" customFormat="1" ht="14" x14ac:dyDescent="0.3"/>
    <row r="894" s="104" customFormat="1" ht="14" x14ac:dyDescent="0.3"/>
    <row r="895" s="104" customFormat="1" ht="14" x14ac:dyDescent="0.3"/>
    <row r="896" s="104" customFormat="1" ht="14" x14ac:dyDescent="0.3"/>
    <row r="897" s="104" customFormat="1" ht="14" x14ac:dyDescent="0.3"/>
    <row r="898" s="104" customFormat="1" ht="14" x14ac:dyDescent="0.3"/>
    <row r="899" s="104" customFormat="1" ht="14" x14ac:dyDescent="0.3"/>
    <row r="900" s="104" customFormat="1" ht="14" x14ac:dyDescent="0.3"/>
    <row r="901" s="104" customFormat="1" ht="14" x14ac:dyDescent="0.3"/>
    <row r="902" s="104" customFormat="1" ht="14" x14ac:dyDescent="0.3"/>
    <row r="903" s="104" customFormat="1" ht="14" x14ac:dyDescent="0.3"/>
    <row r="904" s="104" customFormat="1" ht="14" x14ac:dyDescent="0.3"/>
    <row r="905" s="104" customFormat="1" ht="14" x14ac:dyDescent="0.3"/>
    <row r="906" s="104" customFormat="1" ht="14" x14ac:dyDescent="0.3"/>
    <row r="907" s="104" customFormat="1" ht="14" x14ac:dyDescent="0.3"/>
    <row r="908" s="104" customFormat="1" ht="14" x14ac:dyDescent="0.3"/>
    <row r="909" s="104" customFormat="1" ht="14" x14ac:dyDescent="0.3"/>
    <row r="910" s="104" customFormat="1" ht="14" x14ac:dyDescent="0.3"/>
    <row r="911" s="104" customFormat="1" ht="14" x14ac:dyDescent="0.3"/>
    <row r="912" s="104" customFormat="1" ht="14" x14ac:dyDescent="0.3"/>
    <row r="913" s="104" customFormat="1" ht="14" x14ac:dyDescent="0.3"/>
    <row r="914" s="104" customFormat="1" ht="14" x14ac:dyDescent="0.3"/>
    <row r="915" s="104" customFormat="1" ht="14" x14ac:dyDescent="0.3"/>
    <row r="916" s="104" customFormat="1" ht="14" x14ac:dyDescent="0.3"/>
    <row r="917" s="104" customFormat="1" ht="14" x14ac:dyDescent="0.3"/>
    <row r="918" s="104" customFormat="1" ht="14" x14ac:dyDescent="0.3"/>
    <row r="919" s="104" customFormat="1" ht="14" x14ac:dyDescent="0.3"/>
    <row r="920" s="104" customFormat="1" ht="14" x14ac:dyDescent="0.3"/>
    <row r="921" s="104" customFormat="1" ht="14" x14ac:dyDescent="0.3"/>
    <row r="922" s="104" customFormat="1" ht="14" x14ac:dyDescent="0.3"/>
    <row r="923" s="104" customFormat="1" ht="14" x14ac:dyDescent="0.3"/>
    <row r="924" s="104" customFormat="1" ht="14" x14ac:dyDescent="0.3"/>
    <row r="925" s="104" customFormat="1" ht="14" x14ac:dyDescent="0.3"/>
    <row r="926" s="104" customFormat="1" ht="14" x14ac:dyDescent="0.3"/>
    <row r="927" s="104" customFormat="1" ht="14" x14ac:dyDescent="0.3"/>
    <row r="928" s="104" customFormat="1" ht="14" x14ac:dyDescent="0.3"/>
    <row r="929" s="104" customFormat="1" ht="14" x14ac:dyDescent="0.3"/>
    <row r="930" s="104" customFormat="1" ht="14" x14ac:dyDescent="0.3"/>
    <row r="931" s="104" customFormat="1" ht="14" x14ac:dyDescent="0.3"/>
    <row r="932" s="104" customFormat="1" ht="14" x14ac:dyDescent="0.3"/>
    <row r="933" s="104" customFormat="1" ht="14" x14ac:dyDescent="0.3"/>
    <row r="934" s="104" customFormat="1" ht="14" x14ac:dyDescent="0.3"/>
    <row r="935" s="104" customFormat="1" ht="14" x14ac:dyDescent="0.3"/>
    <row r="936" s="104" customFormat="1" ht="14" x14ac:dyDescent="0.3"/>
    <row r="937" s="104" customFormat="1" ht="14" x14ac:dyDescent="0.3"/>
    <row r="938" s="104" customFormat="1" ht="14" x14ac:dyDescent="0.3"/>
    <row r="939" s="104" customFormat="1" ht="14" x14ac:dyDescent="0.3"/>
    <row r="940" s="104" customFormat="1" ht="14" x14ac:dyDescent="0.3"/>
    <row r="941" s="104" customFormat="1" ht="14" x14ac:dyDescent="0.3"/>
    <row r="942" s="104" customFormat="1" ht="14" x14ac:dyDescent="0.3"/>
    <row r="943" s="104" customFormat="1" ht="14" x14ac:dyDescent="0.3"/>
    <row r="944" s="104" customFormat="1" ht="14" x14ac:dyDescent="0.3"/>
    <row r="945" s="104" customFormat="1" ht="14" x14ac:dyDescent="0.3"/>
    <row r="946" s="104" customFormat="1" ht="14" x14ac:dyDescent="0.3"/>
    <row r="947" s="104" customFormat="1" ht="14" x14ac:dyDescent="0.3"/>
    <row r="948" s="104" customFormat="1" ht="14" x14ac:dyDescent="0.3"/>
    <row r="949" s="104" customFormat="1" ht="14" x14ac:dyDescent="0.3"/>
    <row r="950" s="104" customFormat="1" ht="14" x14ac:dyDescent="0.3"/>
    <row r="951" s="104" customFormat="1" ht="14" x14ac:dyDescent="0.3"/>
    <row r="952" s="104" customFormat="1" ht="14" x14ac:dyDescent="0.3"/>
    <row r="953" s="104" customFormat="1" ht="14" x14ac:dyDescent="0.3"/>
    <row r="954" s="104" customFormat="1" ht="14" x14ac:dyDescent="0.3"/>
    <row r="955" s="104" customFormat="1" ht="14" x14ac:dyDescent="0.3"/>
    <row r="956" s="104" customFormat="1" ht="14" x14ac:dyDescent="0.3"/>
    <row r="957" s="104" customFormat="1" ht="14" x14ac:dyDescent="0.3"/>
    <row r="958" s="104" customFormat="1" ht="14" x14ac:dyDescent="0.3"/>
    <row r="959" s="104" customFormat="1" ht="14" x14ac:dyDescent="0.3"/>
    <row r="960" s="104" customFormat="1" ht="14" x14ac:dyDescent="0.3"/>
    <row r="961" s="104" customFormat="1" ht="14" x14ac:dyDescent="0.3"/>
    <row r="962" s="104" customFormat="1" ht="14" x14ac:dyDescent="0.3"/>
    <row r="963" s="104" customFormat="1" ht="14" x14ac:dyDescent="0.3"/>
    <row r="964" s="104" customFormat="1" ht="14" x14ac:dyDescent="0.3"/>
    <row r="965" s="104" customFormat="1" ht="14" x14ac:dyDescent="0.3"/>
    <row r="966" s="104" customFormat="1" ht="14" x14ac:dyDescent="0.3"/>
    <row r="967" s="104" customFormat="1" ht="14" x14ac:dyDescent="0.3"/>
    <row r="968" s="104" customFormat="1" ht="14" x14ac:dyDescent="0.3"/>
    <row r="969" s="104" customFormat="1" ht="14" x14ac:dyDescent="0.3"/>
    <row r="970" s="104" customFormat="1" ht="14" x14ac:dyDescent="0.3"/>
    <row r="971" s="104" customFormat="1" ht="14" x14ac:dyDescent="0.3"/>
    <row r="972" s="104" customFormat="1" ht="14" x14ac:dyDescent="0.3"/>
    <row r="973" s="104" customFormat="1" ht="14" x14ac:dyDescent="0.3"/>
    <row r="974" s="104" customFormat="1" ht="14" x14ac:dyDescent="0.3"/>
    <row r="975" s="104" customFormat="1" ht="14" x14ac:dyDescent="0.3"/>
    <row r="976" s="104" customFormat="1" ht="14" x14ac:dyDescent="0.3"/>
    <row r="977" s="104" customFormat="1" ht="14" x14ac:dyDescent="0.3"/>
    <row r="978" s="104" customFormat="1" ht="14" x14ac:dyDescent="0.3"/>
    <row r="979" s="104" customFormat="1" ht="14" x14ac:dyDescent="0.3"/>
    <row r="980" s="104" customFormat="1" ht="14" x14ac:dyDescent="0.3"/>
    <row r="981" s="104" customFormat="1" ht="14" x14ac:dyDescent="0.3"/>
    <row r="982" s="104" customFormat="1" ht="14" x14ac:dyDescent="0.3"/>
    <row r="983" s="104" customFormat="1" ht="14" x14ac:dyDescent="0.3"/>
    <row r="984" s="104" customFormat="1" ht="14" x14ac:dyDescent="0.3"/>
    <row r="985" s="104" customFormat="1" ht="14" x14ac:dyDescent="0.3"/>
    <row r="986" s="104" customFormat="1" ht="14" x14ac:dyDescent="0.3"/>
    <row r="987" s="104" customFormat="1" ht="14" x14ac:dyDescent="0.3"/>
    <row r="988" s="104" customFormat="1" ht="14" x14ac:dyDescent="0.3"/>
    <row r="989" s="104" customFormat="1" ht="14" x14ac:dyDescent="0.3"/>
    <row r="990" s="104" customFormat="1" ht="14" x14ac:dyDescent="0.3"/>
    <row r="991" s="104" customFormat="1" ht="14" x14ac:dyDescent="0.3"/>
    <row r="992" s="104" customFormat="1" ht="14" x14ac:dyDescent="0.3"/>
    <row r="993" s="104" customFormat="1" ht="14" x14ac:dyDescent="0.3"/>
    <row r="994" s="104" customFormat="1" ht="14" x14ac:dyDescent="0.3"/>
    <row r="995" s="104" customFormat="1" ht="14" x14ac:dyDescent="0.3"/>
    <row r="996" s="104" customFormat="1" ht="14" x14ac:dyDescent="0.3"/>
    <row r="997" s="104" customFormat="1" ht="14" x14ac:dyDescent="0.3"/>
    <row r="998" s="104" customFormat="1" ht="14" x14ac:dyDescent="0.3"/>
    <row r="999" s="104" customFormat="1" ht="14" x14ac:dyDescent="0.3"/>
    <row r="1000" s="104" customFormat="1" ht="14" x14ac:dyDescent="0.3"/>
    <row r="1001" s="104" customFormat="1" ht="14" x14ac:dyDescent="0.3"/>
    <row r="1002" s="104" customFormat="1" ht="14" x14ac:dyDescent="0.3"/>
    <row r="1003" s="104" customFormat="1" ht="14" x14ac:dyDescent="0.3"/>
    <row r="1004" s="104" customFormat="1" ht="14" x14ac:dyDescent="0.3"/>
    <row r="1005" s="104" customFormat="1" ht="14" x14ac:dyDescent="0.3"/>
    <row r="1006" s="104" customFormat="1" ht="14" x14ac:dyDescent="0.3"/>
    <row r="1007" s="104" customFormat="1" ht="14" x14ac:dyDescent="0.3"/>
    <row r="1008" s="104" customFormat="1" ht="14" x14ac:dyDescent="0.3"/>
    <row r="1009" s="104" customFormat="1" ht="14" x14ac:dyDescent="0.3"/>
    <row r="1010" s="104" customFormat="1" ht="14" x14ac:dyDescent="0.3"/>
    <row r="1011" s="104" customFormat="1" ht="14" x14ac:dyDescent="0.3"/>
    <row r="1012" s="104" customFormat="1" ht="14" x14ac:dyDescent="0.3"/>
    <row r="1013" s="104" customFormat="1" ht="14" x14ac:dyDescent="0.3"/>
    <row r="1014" s="104" customFormat="1" ht="14" x14ac:dyDescent="0.3"/>
    <row r="1015" s="104" customFormat="1" ht="14" x14ac:dyDescent="0.3"/>
    <row r="1016" s="104" customFormat="1" ht="14" x14ac:dyDescent="0.3"/>
  </sheetData>
  <sheetProtection algorithmName="SHA-512" hashValue="IkXjwV8q8aiZM3WKOQ4x8Y6Wcw9ik2yZDyfBHtBSBjosDfGJe4P3LTctkatv2hXwCf5BX1ylLHOYq8OqfQasmw==" saltValue="CrgkIo9o56doxR7nIoxBQg==" spinCount="100000" sheet="1" objects="1" scenarios="1" selectLockedCells="1"/>
  <protectedRanges>
    <protectedRange sqref="B6" name="Address"/>
  </protectedRanges>
  <mergeCells count="27">
    <mergeCell ref="C54:E54"/>
    <mergeCell ref="C55:E55"/>
    <mergeCell ref="C56:E56"/>
    <mergeCell ref="C57:E57"/>
    <mergeCell ref="C61:F61"/>
    <mergeCell ref="C28:F28"/>
    <mergeCell ref="A64:G64"/>
    <mergeCell ref="A65:G65"/>
    <mergeCell ref="A66:G66"/>
    <mergeCell ref="C29:F29"/>
    <mergeCell ref="C30:F30"/>
    <mergeCell ref="C31:F31"/>
    <mergeCell ref="C35:F35"/>
    <mergeCell ref="C41:F41"/>
    <mergeCell ref="C42:F42"/>
    <mergeCell ref="C58:F58"/>
    <mergeCell ref="C49:E49"/>
    <mergeCell ref="C50:E50"/>
    <mergeCell ref="C51:E51"/>
    <mergeCell ref="C52:E52"/>
    <mergeCell ref="C53:E53"/>
    <mergeCell ref="A1:G1"/>
    <mergeCell ref="A2:G3"/>
    <mergeCell ref="B5:G5"/>
    <mergeCell ref="B6:G6"/>
    <mergeCell ref="H22:K25"/>
    <mergeCell ref="C25:F25"/>
  </mergeCells>
  <conditionalFormatting sqref="G22">
    <cfRule type="notContainsBlanks" dxfId="4" priority="3">
      <formula>LEN(TRIM(G22))&gt;0</formula>
    </cfRule>
  </conditionalFormatting>
  <conditionalFormatting sqref="G38 G45 G58">
    <cfRule type="cellIs" dxfId="3" priority="2" stopIfTrue="1" operator="lessThan">
      <formula>#REF!</formula>
    </cfRule>
  </conditionalFormatting>
  <conditionalFormatting sqref="G61">
    <cfRule type="cellIs" dxfId="2" priority="1" stopIfTrue="1" operator="lessThan">
      <formula>#REF!</formula>
    </cfRule>
  </conditionalFormatting>
  <dataValidations count="3">
    <dataValidation type="decimal" operator="lessThanOrEqual" allowBlank="1" showInputMessage="1" showErrorMessage="1" prompt="Number of units requesting Affordability Gap must not exceed the number of units on the Project Info Fin Wksht. If some units have substantially different Affordability Gaps, complete additional Workbooks for those units." sqref="F26" xr:uid="{00000000-0002-0000-0000-000000000000}">
      <formula1>F26</formula1>
    </dataValidation>
    <dataValidation type="list" allowBlank="1" showInputMessage="1" showErrorMessage="1" errorTitle="Invalid entry" error="Please select a type from drop down" prompt="Select type from drop down" sqref="F8" xr:uid="{00000000-0002-0000-0000-000001000000}">
      <formula1>$F$71:$F$79</formula1>
    </dataValidation>
    <dataValidation type="list" allowBlank="1" showInputMessage="1" showErrorMessage="1" errorTitle="Invalid" error="Please select from the drop down menu" promptTitle="Select from drop down menu" sqref="F12" xr:uid="{00000000-0002-0000-0000-000002000000}">
      <formula1>$D$71:$D$77</formula1>
    </dataValidation>
  </dataValidations>
  <printOptions horizontalCentered="1" verticalCentered="1"/>
  <pageMargins left="0.5" right="0.5" top="0.25" bottom="0.25" header="0" footer="0"/>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CA82F-540F-4386-9C3D-CA2E4C7D4FF0}">
  <sheetPr>
    <tabColor rgb="FF76923C"/>
    <pageSetUpPr fitToPage="1"/>
  </sheetPr>
  <dimension ref="A1:Z1016"/>
  <sheetViews>
    <sheetView showGridLines="0" zoomScale="70" zoomScaleNormal="70" workbookViewId="0">
      <selection activeCell="M17" sqref="M17"/>
    </sheetView>
  </sheetViews>
  <sheetFormatPr defaultColWidth="14.453125" defaultRowHeight="15" customHeight="1" x14ac:dyDescent="0.35"/>
  <cols>
    <col min="1" max="1" width="1.54296875" customWidth="1"/>
    <col min="2" max="2" width="4.54296875" customWidth="1"/>
    <col min="3" max="3" width="25.26953125" customWidth="1"/>
    <col min="4" max="4" width="14" customWidth="1"/>
    <col min="5" max="5" width="17.54296875" customWidth="1"/>
    <col min="6" max="6" width="30.453125" customWidth="1"/>
    <col min="7" max="7" width="24.26953125" customWidth="1"/>
    <col min="8" max="8" width="12" customWidth="1"/>
    <col min="9" max="9" width="9.7265625" customWidth="1"/>
    <col min="10" max="10" width="9.26953125" customWidth="1"/>
    <col min="11" max="11" width="5.1796875" customWidth="1"/>
    <col min="12" max="26" width="9.26953125" customWidth="1"/>
  </cols>
  <sheetData>
    <row r="1" spans="1:26" ht="34.15" customHeight="1" thickBot="1" x14ac:dyDescent="0.5">
      <c r="A1" s="59" t="s">
        <v>0</v>
      </c>
      <c r="B1" s="60"/>
      <c r="C1" s="60"/>
      <c r="D1" s="60"/>
      <c r="E1" s="60"/>
      <c r="F1" s="60"/>
      <c r="G1" s="61"/>
      <c r="H1" s="1"/>
      <c r="I1" s="1"/>
      <c r="J1" s="1"/>
      <c r="K1" s="1"/>
      <c r="L1" s="2"/>
      <c r="M1" s="2"/>
      <c r="N1" s="2"/>
      <c r="O1" s="2"/>
      <c r="P1" s="2"/>
      <c r="Q1" s="2"/>
      <c r="R1" s="2"/>
      <c r="S1" s="2"/>
      <c r="T1" s="2"/>
      <c r="U1" s="2"/>
      <c r="V1" s="2"/>
      <c r="W1" s="2"/>
      <c r="X1" s="2"/>
      <c r="Y1" s="2"/>
      <c r="Z1" s="2"/>
    </row>
    <row r="2" spans="1:26" ht="14.5" x14ac:dyDescent="0.35">
      <c r="A2" s="62" t="s">
        <v>1</v>
      </c>
      <c r="B2" s="60"/>
      <c r="C2" s="60"/>
      <c r="D2" s="60"/>
      <c r="E2" s="60"/>
      <c r="F2" s="60"/>
      <c r="G2" s="61"/>
      <c r="H2" s="2"/>
      <c r="I2" s="2"/>
      <c r="J2" s="2"/>
      <c r="K2" s="2"/>
      <c r="L2" s="2"/>
      <c r="M2" s="2"/>
      <c r="N2" s="2"/>
      <c r="O2" s="2"/>
      <c r="P2" s="2"/>
      <c r="Q2" s="2"/>
      <c r="R2" s="2"/>
      <c r="S2" s="2"/>
      <c r="T2" s="2"/>
      <c r="U2" s="2"/>
      <c r="V2" s="2"/>
      <c r="W2" s="2"/>
      <c r="X2" s="2"/>
      <c r="Y2" s="2"/>
      <c r="Z2" s="2"/>
    </row>
    <row r="3" spans="1:26" ht="29.25" customHeight="1" thickBot="1" x14ac:dyDescent="0.4">
      <c r="A3" s="63"/>
      <c r="B3" s="64"/>
      <c r="C3" s="64"/>
      <c r="D3" s="64"/>
      <c r="E3" s="64"/>
      <c r="F3" s="64"/>
      <c r="G3" s="65"/>
      <c r="H3" s="2"/>
      <c r="I3" s="2"/>
      <c r="J3" s="2"/>
      <c r="K3" s="2"/>
      <c r="L3" s="2"/>
      <c r="M3" s="2"/>
      <c r="N3" s="2"/>
      <c r="O3" s="2"/>
      <c r="P3" s="2"/>
      <c r="Q3" s="2"/>
      <c r="R3" s="2"/>
      <c r="S3" s="2"/>
      <c r="T3" s="2"/>
      <c r="U3" s="2"/>
      <c r="V3" s="2"/>
      <c r="W3" s="2"/>
      <c r="X3" s="2"/>
      <c r="Y3" s="2"/>
      <c r="Z3" s="2"/>
    </row>
    <row r="4" spans="1:26" ht="14.5" x14ac:dyDescent="0.35">
      <c r="A4" s="3"/>
      <c r="B4" s="4"/>
      <c r="C4" s="4"/>
      <c r="D4" s="4"/>
      <c r="E4" s="4"/>
      <c r="F4" s="4"/>
      <c r="G4" s="5"/>
      <c r="H4" s="2"/>
      <c r="I4" s="2"/>
      <c r="J4" s="2"/>
      <c r="K4" s="2"/>
      <c r="L4" s="2"/>
      <c r="M4" s="2"/>
      <c r="N4" s="2"/>
      <c r="O4" s="2"/>
      <c r="P4" s="2"/>
      <c r="Q4" s="2"/>
      <c r="R4" s="2"/>
      <c r="S4" s="2"/>
      <c r="T4" s="2"/>
      <c r="U4" s="2"/>
      <c r="V4" s="2"/>
      <c r="W4" s="2"/>
      <c r="X4" s="2"/>
      <c r="Y4" s="2"/>
      <c r="Z4" s="2"/>
    </row>
    <row r="5" spans="1:26" thickBot="1" x14ac:dyDescent="0.4">
      <c r="A5" s="6"/>
      <c r="B5" s="66" t="s">
        <v>2</v>
      </c>
      <c r="C5" s="67"/>
      <c r="D5" s="67"/>
      <c r="E5" s="67"/>
      <c r="F5" s="67"/>
      <c r="G5" s="68"/>
      <c r="H5" s="2"/>
      <c r="I5" s="2"/>
      <c r="J5" s="2"/>
      <c r="K5" s="2"/>
      <c r="L5" s="2"/>
      <c r="M5" s="2"/>
      <c r="N5" s="2"/>
      <c r="O5" s="2"/>
      <c r="P5" s="2"/>
      <c r="Q5" s="2"/>
      <c r="R5" s="2"/>
      <c r="S5" s="2"/>
      <c r="T5" s="2"/>
      <c r="U5" s="2"/>
      <c r="V5" s="2"/>
      <c r="W5" s="2"/>
      <c r="X5" s="2"/>
      <c r="Y5" s="2"/>
      <c r="Z5" s="2"/>
    </row>
    <row r="6" spans="1:26" thickBot="1" x14ac:dyDescent="0.4">
      <c r="A6" s="6"/>
      <c r="B6" s="69"/>
      <c r="C6" s="70"/>
      <c r="D6" s="70"/>
      <c r="E6" s="70"/>
      <c r="F6" s="70"/>
      <c r="G6" s="71"/>
      <c r="H6" s="2"/>
      <c r="I6" s="2"/>
      <c r="J6" s="2"/>
      <c r="K6" s="2"/>
      <c r="L6" s="2"/>
      <c r="M6" s="2"/>
      <c r="N6" s="2"/>
      <c r="O6" s="2"/>
      <c r="P6" s="2"/>
      <c r="Q6" s="2"/>
      <c r="R6" s="2"/>
      <c r="S6" s="2"/>
      <c r="T6" s="2"/>
      <c r="U6" s="2"/>
      <c r="V6" s="2"/>
      <c r="W6" s="2"/>
      <c r="X6" s="2"/>
      <c r="Y6" s="2"/>
      <c r="Z6" s="2"/>
    </row>
    <row r="7" spans="1:26" thickBot="1" x14ac:dyDescent="0.4">
      <c r="A7" s="7" t="s">
        <v>3</v>
      </c>
      <c r="B7" s="8"/>
      <c r="C7" s="2"/>
      <c r="D7" s="9"/>
      <c r="E7" s="9"/>
      <c r="F7" s="9"/>
      <c r="G7" s="10"/>
      <c r="H7" s="2"/>
      <c r="I7" s="2"/>
      <c r="J7" s="2"/>
      <c r="K7" s="2"/>
      <c r="L7" s="2"/>
      <c r="M7" s="2"/>
      <c r="N7" s="2"/>
      <c r="O7" s="2"/>
      <c r="P7" s="2"/>
      <c r="Q7" s="2"/>
      <c r="R7" s="2"/>
      <c r="S7" s="2"/>
      <c r="T7" s="2"/>
      <c r="U7" s="2"/>
      <c r="V7" s="2"/>
      <c r="W7" s="2"/>
      <c r="X7" s="2"/>
      <c r="Y7" s="2"/>
      <c r="Z7" s="2"/>
    </row>
    <row r="8" spans="1:26" thickBot="1" x14ac:dyDescent="0.4">
      <c r="A8" s="6"/>
      <c r="B8" s="9" t="s">
        <v>4</v>
      </c>
      <c r="C8" s="9"/>
      <c r="D8" s="9"/>
      <c r="E8" s="9"/>
      <c r="F8" s="11" t="s">
        <v>51</v>
      </c>
      <c r="G8" s="10"/>
      <c r="H8" s="2"/>
      <c r="I8" s="2"/>
      <c r="J8" s="2"/>
      <c r="K8" s="2"/>
      <c r="L8" s="2"/>
      <c r="M8" s="2"/>
      <c r="N8" s="2"/>
      <c r="O8" s="2"/>
      <c r="P8" s="2"/>
      <c r="Q8" s="2"/>
      <c r="R8" s="2"/>
      <c r="S8" s="2"/>
      <c r="T8" s="2"/>
      <c r="U8" s="2"/>
      <c r="V8" s="2"/>
      <c r="W8" s="2"/>
      <c r="X8" s="2"/>
      <c r="Y8" s="2"/>
      <c r="Z8" s="2"/>
    </row>
    <row r="9" spans="1:26" thickBot="1" x14ac:dyDescent="0.4">
      <c r="A9" s="6"/>
      <c r="B9" s="9" t="s">
        <v>6</v>
      </c>
      <c r="C9" s="9"/>
      <c r="D9" s="9"/>
      <c r="E9" s="9"/>
      <c r="F9" s="11">
        <v>1250</v>
      </c>
      <c r="G9" s="10"/>
      <c r="H9" s="2"/>
      <c r="I9" s="2"/>
      <c r="J9" s="2"/>
      <c r="K9" s="2"/>
      <c r="L9" s="2"/>
      <c r="M9" s="2"/>
      <c r="N9" s="2"/>
      <c r="O9" s="2"/>
      <c r="P9" s="2"/>
      <c r="Q9" s="2"/>
      <c r="R9" s="2"/>
      <c r="S9" s="2"/>
      <c r="T9" s="2"/>
      <c r="U9" s="2"/>
      <c r="V9" s="2"/>
      <c r="W9" s="2"/>
      <c r="X9" s="2"/>
      <c r="Y9" s="2"/>
      <c r="Z9" s="2"/>
    </row>
    <row r="10" spans="1:26" thickBot="1" x14ac:dyDescent="0.4">
      <c r="A10" s="6"/>
      <c r="B10" s="9" t="s">
        <v>7</v>
      </c>
      <c r="C10" s="9"/>
      <c r="D10" s="9"/>
      <c r="E10" s="9"/>
      <c r="F10" s="11">
        <v>3</v>
      </c>
      <c r="G10" s="10"/>
      <c r="H10" s="2"/>
      <c r="I10" s="2"/>
      <c r="J10" s="2"/>
      <c r="K10" s="2"/>
      <c r="L10" s="2"/>
      <c r="M10" s="2"/>
      <c r="N10" s="2"/>
      <c r="O10" s="2"/>
      <c r="P10" s="2"/>
      <c r="Q10" s="2"/>
      <c r="R10" s="2"/>
      <c r="S10" s="2"/>
      <c r="T10" s="2"/>
      <c r="U10" s="2"/>
      <c r="V10" s="2"/>
      <c r="W10" s="2"/>
      <c r="X10" s="2"/>
      <c r="Y10" s="2"/>
      <c r="Z10" s="2"/>
    </row>
    <row r="11" spans="1:26" thickBot="1" x14ac:dyDescent="0.4">
      <c r="A11" s="6"/>
      <c r="B11" s="9" t="s">
        <v>8</v>
      </c>
      <c r="C11" s="9"/>
      <c r="D11" s="9"/>
      <c r="E11" s="9"/>
      <c r="F11" s="11">
        <v>1.5</v>
      </c>
      <c r="G11" s="10"/>
      <c r="H11" s="2"/>
      <c r="I11" s="2"/>
      <c r="J11" s="2"/>
      <c r="K11" s="2"/>
      <c r="L11" s="2"/>
      <c r="M11" s="2"/>
      <c r="N11" s="2"/>
      <c r="O11" s="2"/>
      <c r="P11" s="2"/>
      <c r="Q11" s="2"/>
      <c r="R11" s="2"/>
      <c r="S11" s="2"/>
      <c r="T11" s="2"/>
      <c r="U11" s="2"/>
      <c r="V11" s="2"/>
      <c r="W11" s="2"/>
      <c r="X11" s="2"/>
      <c r="Y11" s="2"/>
      <c r="Z11" s="2"/>
    </row>
    <row r="12" spans="1:26" thickBot="1" x14ac:dyDescent="0.4">
      <c r="A12" s="6"/>
      <c r="B12" s="9" t="s">
        <v>9</v>
      </c>
      <c r="C12" s="9"/>
      <c r="D12" s="2"/>
      <c r="E12" s="2"/>
      <c r="F12" s="11" t="s">
        <v>55</v>
      </c>
      <c r="G12" s="10"/>
      <c r="H12" s="2"/>
      <c r="I12" s="2"/>
      <c r="J12" s="2"/>
      <c r="K12" s="2"/>
      <c r="L12" s="2"/>
      <c r="M12" s="2"/>
      <c r="N12" s="2"/>
      <c r="O12" s="2"/>
      <c r="P12" s="2"/>
      <c r="Q12" s="2"/>
      <c r="R12" s="2"/>
      <c r="S12" s="2"/>
      <c r="T12" s="2"/>
      <c r="U12" s="2"/>
      <c r="V12" s="2"/>
      <c r="W12" s="2"/>
      <c r="X12" s="2"/>
      <c r="Y12" s="2"/>
      <c r="Z12" s="2"/>
    </row>
    <row r="13" spans="1:26" ht="14.5" x14ac:dyDescent="0.35">
      <c r="A13" s="6"/>
      <c r="B13" s="9"/>
      <c r="C13" s="9"/>
      <c r="D13" s="9"/>
      <c r="E13" s="9"/>
      <c r="F13" s="9"/>
      <c r="G13" s="10"/>
      <c r="H13" s="2"/>
      <c r="I13" s="2"/>
      <c r="J13" s="2"/>
      <c r="K13" s="2"/>
      <c r="L13" s="2"/>
      <c r="M13" s="2"/>
      <c r="N13" s="2"/>
      <c r="O13" s="2"/>
      <c r="P13" s="2"/>
      <c r="Q13" s="2"/>
      <c r="R13" s="2"/>
      <c r="S13" s="2"/>
      <c r="T13" s="2"/>
      <c r="U13" s="2"/>
      <c r="V13" s="2"/>
      <c r="W13" s="2"/>
      <c r="X13" s="2"/>
      <c r="Y13" s="2"/>
      <c r="Z13" s="2"/>
    </row>
    <row r="14" spans="1:26" thickBot="1" x14ac:dyDescent="0.4">
      <c r="A14" s="12" t="s">
        <v>10</v>
      </c>
      <c r="B14" s="9"/>
      <c r="C14" s="9"/>
      <c r="D14" s="13"/>
      <c r="E14" s="13"/>
      <c r="F14" s="13"/>
      <c r="G14" s="10"/>
      <c r="H14" s="2"/>
      <c r="I14" s="2"/>
      <c r="J14" s="2"/>
      <c r="K14" s="2"/>
      <c r="L14" s="2"/>
      <c r="M14" s="2"/>
      <c r="N14" s="2"/>
      <c r="O14" s="2"/>
      <c r="P14" s="2"/>
      <c r="Q14" s="2"/>
      <c r="R14" s="2"/>
      <c r="S14" s="2"/>
      <c r="T14" s="2"/>
      <c r="U14" s="2"/>
      <c r="V14" s="2"/>
      <c r="W14" s="2"/>
      <c r="X14" s="2"/>
      <c r="Y14" s="2"/>
      <c r="Z14" s="2"/>
    </row>
    <row r="15" spans="1:26" thickBot="1" x14ac:dyDescent="0.4">
      <c r="A15" s="6"/>
      <c r="B15" s="9" t="s">
        <v>11</v>
      </c>
      <c r="C15" s="9"/>
      <c r="D15" s="13"/>
      <c r="E15" s="13"/>
      <c r="F15" s="11">
        <v>50</v>
      </c>
      <c r="G15" s="10"/>
      <c r="H15" s="2"/>
      <c r="I15" s="2"/>
      <c r="J15" s="2"/>
      <c r="K15" s="2"/>
      <c r="L15" s="2"/>
      <c r="M15" s="2"/>
      <c r="N15" s="2"/>
      <c r="O15" s="2"/>
      <c r="P15" s="2"/>
      <c r="Q15" s="2"/>
      <c r="R15" s="2"/>
      <c r="S15" s="2"/>
      <c r="T15" s="2"/>
      <c r="U15" s="2"/>
      <c r="V15" s="2"/>
      <c r="W15" s="2"/>
      <c r="X15" s="2"/>
      <c r="Y15" s="2"/>
      <c r="Z15" s="2"/>
    </row>
    <row r="16" spans="1:26" thickBot="1" x14ac:dyDescent="0.4">
      <c r="A16" s="6"/>
      <c r="B16" s="9" t="s">
        <v>12</v>
      </c>
      <c r="C16" s="9"/>
      <c r="D16" s="13"/>
      <c r="E16" s="13"/>
      <c r="F16" s="11">
        <v>100</v>
      </c>
      <c r="G16" s="10"/>
      <c r="H16" s="2"/>
      <c r="I16" s="2"/>
      <c r="J16" s="2"/>
      <c r="K16" s="2"/>
      <c r="L16" s="2"/>
      <c r="M16" s="2"/>
      <c r="N16" s="2"/>
      <c r="O16" s="2"/>
      <c r="P16" s="2"/>
      <c r="Q16" s="2"/>
      <c r="R16" s="2"/>
      <c r="S16" s="2"/>
      <c r="T16" s="2"/>
      <c r="U16" s="2"/>
      <c r="V16" s="2"/>
      <c r="W16" s="2"/>
      <c r="X16" s="2"/>
      <c r="Y16" s="2"/>
      <c r="Z16" s="2"/>
    </row>
    <row r="17" spans="1:26" thickBot="1" x14ac:dyDescent="0.4">
      <c r="A17" s="6"/>
      <c r="B17" s="9" t="s">
        <v>13</v>
      </c>
      <c r="C17" s="9"/>
      <c r="D17" s="13"/>
      <c r="E17" s="13"/>
      <c r="F17" s="14">
        <f>SUM(F15*F16)</f>
        <v>5000</v>
      </c>
      <c r="G17" s="10"/>
      <c r="H17" s="2"/>
      <c r="I17" s="2"/>
      <c r="J17" s="2"/>
      <c r="K17" s="2"/>
      <c r="L17" s="2"/>
      <c r="M17" s="2"/>
      <c r="N17" s="2"/>
      <c r="O17" s="2"/>
      <c r="P17" s="2"/>
      <c r="Q17" s="2"/>
      <c r="R17" s="2"/>
      <c r="S17" s="2"/>
      <c r="T17" s="2"/>
      <c r="U17" s="2"/>
      <c r="V17" s="2"/>
      <c r="W17" s="2"/>
      <c r="X17" s="2"/>
      <c r="Y17" s="2"/>
      <c r="Z17" s="2"/>
    </row>
    <row r="18" spans="1:26" thickBot="1" x14ac:dyDescent="0.4">
      <c r="A18" s="6"/>
      <c r="B18" s="9" t="s">
        <v>14</v>
      </c>
      <c r="C18" s="9"/>
      <c r="D18" s="13"/>
      <c r="E18" s="13"/>
      <c r="F18" s="15">
        <f>F17/43560</f>
        <v>0.1147842056932966</v>
      </c>
      <c r="G18" s="10"/>
      <c r="H18" s="2"/>
      <c r="I18" s="2"/>
      <c r="J18" s="2"/>
      <c r="K18" s="2"/>
      <c r="L18" s="2"/>
      <c r="M18" s="2"/>
      <c r="N18" s="2"/>
      <c r="O18" s="2"/>
      <c r="P18" s="2"/>
      <c r="Q18" s="2"/>
      <c r="R18" s="2"/>
      <c r="S18" s="2"/>
      <c r="T18" s="2"/>
      <c r="U18" s="2"/>
      <c r="V18" s="2"/>
      <c r="W18" s="2"/>
      <c r="X18" s="2"/>
      <c r="Y18" s="2"/>
      <c r="Z18" s="2"/>
    </row>
    <row r="19" spans="1:26" ht="14.5" x14ac:dyDescent="0.35">
      <c r="A19" s="6"/>
      <c r="B19" s="9"/>
      <c r="C19" s="9"/>
      <c r="D19" s="13"/>
      <c r="E19" s="13"/>
      <c r="F19" s="16"/>
      <c r="G19" s="10"/>
      <c r="H19" s="2"/>
      <c r="I19" s="2"/>
      <c r="J19" s="2"/>
      <c r="K19" s="2"/>
      <c r="L19" s="2"/>
      <c r="M19" s="2"/>
      <c r="N19" s="2"/>
      <c r="O19" s="2"/>
      <c r="P19" s="2"/>
      <c r="Q19" s="2"/>
      <c r="R19" s="2"/>
      <c r="S19" s="2"/>
      <c r="T19" s="2"/>
      <c r="U19" s="2"/>
      <c r="V19" s="2"/>
      <c r="W19" s="2"/>
      <c r="X19" s="2"/>
      <c r="Y19" s="2"/>
      <c r="Z19" s="2"/>
    </row>
    <row r="20" spans="1:26" ht="14.5" x14ac:dyDescent="0.35">
      <c r="A20" s="12" t="s">
        <v>15</v>
      </c>
      <c r="B20" s="17"/>
      <c r="C20" s="57"/>
      <c r="D20" s="57"/>
      <c r="E20" s="57"/>
      <c r="F20" s="57"/>
      <c r="G20" s="58"/>
      <c r="H20" s="2"/>
      <c r="I20" s="2"/>
      <c r="J20" s="2"/>
      <c r="K20" s="2"/>
      <c r="L20" s="2"/>
      <c r="M20" s="2"/>
      <c r="N20" s="2"/>
      <c r="O20" s="2"/>
      <c r="P20" s="2"/>
      <c r="Q20" s="2"/>
      <c r="R20" s="2"/>
      <c r="S20" s="2"/>
      <c r="T20" s="2"/>
      <c r="U20" s="2"/>
      <c r="V20" s="2"/>
      <c r="W20" s="2"/>
      <c r="X20" s="2"/>
      <c r="Y20" s="2"/>
      <c r="Z20" s="2"/>
    </row>
    <row r="21" spans="1:26" ht="14.5" x14ac:dyDescent="0.35">
      <c r="A21" s="6"/>
      <c r="B21" s="8" t="s">
        <v>16</v>
      </c>
      <c r="C21" s="9"/>
      <c r="D21" s="9"/>
      <c r="E21" s="9"/>
      <c r="F21" s="9"/>
      <c r="G21" s="10"/>
      <c r="H21" s="2"/>
      <c r="I21" s="2"/>
      <c r="J21" s="2"/>
      <c r="K21" s="2"/>
      <c r="L21" s="2"/>
      <c r="M21" s="2"/>
      <c r="N21" s="2"/>
      <c r="O21" s="2"/>
      <c r="P21" s="2"/>
      <c r="Q21" s="2"/>
      <c r="R21" s="2"/>
      <c r="S21" s="2"/>
      <c r="T21" s="2"/>
      <c r="U21" s="2"/>
      <c r="V21" s="2"/>
      <c r="W21" s="2"/>
      <c r="X21" s="2"/>
      <c r="Y21" s="2"/>
      <c r="Z21" s="2"/>
    </row>
    <row r="22" spans="1:26" ht="14.5" x14ac:dyDescent="0.35">
      <c r="A22" s="6"/>
      <c r="B22" s="13"/>
      <c r="C22" s="18" t="s">
        <v>17</v>
      </c>
      <c r="D22" s="19"/>
      <c r="E22" s="19"/>
      <c r="F22" s="19"/>
      <c r="G22" s="20">
        <v>45568</v>
      </c>
      <c r="H22" s="92" t="s">
        <v>72</v>
      </c>
      <c r="I22" s="67"/>
      <c r="J22" s="67"/>
      <c r="K22" s="67"/>
      <c r="L22" s="2"/>
      <c r="M22" s="2"/>
      <c r="N22" s="2"/>
      <c r="O22" s="2"/>
      <c r="P22" s="2"/>
      <c r="Q22" s="2"/>
      <c r="R22" s="2"/>
      <c r="S22" s="2"/>
      <c r="T22" s="2"/>
      <c r="U22" s="2"/>
      <c r="V22" s="2"/>
      <c r="W22" s="2"/>
      <c r="X22" s="2"/>
      <c r="Y22" s="2"/>
      <c r="Z22" s="2"/>
    </row>
    <row r="23" spans="1:26" ht="14.5" x14ac:dyDescent="0.35">
      <c r="A23" s="6"/>
      <c r="B23" s="13"/>
      <c r="C23" s="18" t="s">
        <v>18</v>
      </c>
      <c r="D23" s="19"/>
      <c r="E23" s="19"/>
      <c r="F23" s="19"/>
      <c r="G23" s="21">
        <v>100000</v>
      </c>
      <c r="H23" s="67"/>
      <c r="I23" s="67"/>
      <c r="J23" s="67"/>
      <c r="K23" s="67"/>
      <c r="L23" s="2"/>
      <c r="M23" s="2"/>
      <c r="N23" s="2"/>
      <c r="O23" s="2"/>
      <c r="P23" s="2"/>
      <c r="Q23" s="2"/>
      <c r="R23" s="2"/>
      <c r="S23" s="2"/>
      <c r="T23" s="2"/>
      <c r="U23" s="2"/>
      <c r="V23" s="2"/>
      <c r="W23" s="2"/>
      <c r="X23" s="2"/>
      <c r="Y23" s="2"/>
      <c r="Z23" s="2"/>
    </row>
    <row r="24" spans="1:26" thickBot="1" x14ac:dyDescent="0.4">
      <c r="A24" s="6"/>
      <c r="B24" s="13"/>
      <c r="C24" s="18" t="s">
        <v>19</v>
      </c>
      <c r="D24" s="19"/>
      <c r="E24" s="19"/>
      <c r="F24" s="19"/>
      <c r="G24" s="22" t="str">
        <f>IF(G22&gt;=DATEVALUE("10/1/2024"),"Yes","No")</f>
        <v>Yes</v>
      </c>
      <c r="H24" s="67"/>
      <c r="I24" s="67"/>
      <c r="J24" s="67"/>
      <c r="K24" s="67"/>
      <c r="L24" s="2"/>
      <c r="M24" s="2"/>
      <c r="N24" s="2"/>
      <c r="O24" s="2"/>
      <c r="P24" s="2"/>
      <c r="Q24" s="2"/>
      <c r="R24" s="2"/>
      <c r="S24" s="2"/>
      <c r="T24" s="2"/>
      <c r="U24" s="2"/>
      <c r="V24" s="2"/>
      <c r="W24" s="2"/>
      <c r="X24" s="2"/>
      <c r="Y24" s="2"/>
      <c r="Z24" s="2"/>
    </row>
    <row r="25" spans="1:26" ht="15.5" thickTop="1" thickBot="1" x14ac:dyDescent="0.4">
      <c r="A25" s="6"/>
      <c r="B25" s="13"/>
      <c r="C25" s="72" t="s">
        <v>20</v>
      </c>
      <c r="D25" s="73"/>
      <c r="E25" s="73"/>
      <c r="F25" s="73"/>
      <c r="G25" s="23">
        <f>IF(G24="YES",G23,"0")</f>
        <v>100000</v>
      </c>
      <c r="H25" s="67"/>
      <c r="I25" s="67"/>
      <c r="J25" s="67"/>
      <c r="K25" s="67"/>
      <c r="L25" s="24"/>
      <c r="M25" s="24"/>
      <c r="N25" s="2"/>
      <c r="O25" s="2"/>
      <c r="P25" s="2"/>
      <c r="Q25" s="2"/>
      <c r="R25" s="2"/>
      <c r="S25" s="2"/>
      <c r="T25" s="2"/>
      <c r="U25" s="2"/>
      <c r="V25" s="2"/>
      <c r="W25" s="2"/>
      <c r="X25" s="2"/>
      <c r="Y25" s="2"/>
      <c r="Z25" s="2"/>
    </row>
    <row r="26" spans="1:26" thickTop="1" x14ac:dyDescent="0.35">
      <c r="A26" s="6"/>
      <c r="B26" s="13"/>
      <c r="C26" s="25"/>
      <c r="D26" s="25"/>
      <c r="E26" s="25"/>
      <c r="F26" s="25"/>
      <c r="G26" s="10"/>
      <c r="H26" s="2"/>
      <c r="I26" s="25"/>
      <c r="J26" s="26"/>
      <c r="K26" s="24"/>
      <c r="L26" s="24"/>
      <c r="M26" s="24"/>
      <c r="N26" s="2"/>
      <c r="O26" s="2"/>
      <c r="P26" s="2"/>
      <c r="Q26" s="2"/>
      <c r="R26" s="2"/>
      <c r="S26" s="2"/>
      <c r="T26" s="2"/>
      <c r="U26" s="2"/>
      <c r="V26" s="2"/>
      <c r="W26" s="2"/>
      <c r="X26" s="2"/>
      <c r="Y26" s="2"/>
      <c r="Z26" s="2"/>
    </row>
    <row r="27" spans="1:26" thickBot="1" x14ac:dyDescent="0.4">
      <c r="A27" s="6"/>
      <c r="B27" s="8" t="s">
        <v>21</v>
      </c>
      <c r="C27" s="9"/>
      <c r="D27" s="9"/>
      <c r="E27" s="9"/>
      <c r="F27" s="9"/>
      <c r="G27" s="10"/>
      <c r="H27" s="2"/>
      <c r="I27" s="25"/>
      <c r="J27" s="26"/>
      <c r="K27" s="24"/>
      <c r="L27" s="24"/>
      <c r="M27" s="9"/>
      <c r="N27" s="2"/>
      <c r="O27" s="2"/>
      <c r="P27" s="2"/>
      <c r="Q27" s="2"/>
      <c r="R27" s="2"/>
      <c r="S27" s="2"/>
      <c r="T27" s="2"/>
      <c r="U27" s="2"/>
      <c r="V27" s="2"/>
      <c r="W27" s="2"/>
      <c r="X27" s="2"/>
      <c r="Y27" s="2"/>
      <c r="Z27" s="2"/>
    </row>
    <row r="28" spans="1:26" thickBot="1" x14ac:dyDescent="0.4">
      <c r="A28" s="6"/>
      <c r="B28" s="8"/>
      <c r="C28" s="74" t="s">
        <v>22</v>
      </c>
      <c r="D28" s="75"/>
      <c r="E28" s="75"/>
      <c r="F28" s="76"/>
      <c r="G28" s="27">
        <v>100000</v>
      </c>
      <c r="H28" s="2"/>
      <c r="I28" s="25"/>
      <c r="J28" s="26"/>
      <c r="K28" s="24"/>
      <c r="L28" s="24"/>
      <c r="M28" s="9"/>
      <c r="N28" s="2"/>
      <c r="O28" s="2"/>
      <c r="P28" s="2"/>
      <c r="Q28" s="2"/>
      <c r="R28" s="2"/>
      <c r="S28" s="2"/>
      <c r="T28" s="2"/>
      <c r="U28" s="2"/>
      <c r="V28" s="2"/>
      <c r="W28" s="2"/>
      <c r="X28" s="2"/>
      <c r="Y28" s="2"/>
      <c r="Z28" s="2"/>
    </row>
    <row r="29" spans="1:26" thickBot="1" x14ac:dyDescent="0.4">
      <c r="A29" s="6"/>
      <c r="B29" s="13"/>
      <c r="C29" s="74" t="s">
        <v>23</v>
      </c>
      <c r="D29" s="75"/>
      <c r="E29" s="75"/>
      <c r="F29" s="76"/>
      <c r="G29" s="27">
        <v>200000</v>
      </c>
      <c r="H29" s="2"/>
      <c r="I29" s="25"/>
      <c r="J29" s="26"/>
      <c r="K29" s="24"/>
      <c r="L29" s="24"/>
      <c r="M29" s="24"/>
      <c r="N29" s="2"/>
      <c r="O29" s="2"/>
      <c r="P29" s="2"/>
      <c r="Q29" s="2"/>
      <c r="R29" s="2"/>
      <c r="S29" s="2"/>
      <c r="T29" s="2"/>
      <c r="U29" s="2"/>
      <c r="V29" s="2"/>
      <c r="W29" s="2"/>
      <c r="X29" s="2"/>
      <c r="Y29" s="2"/>
      <c r="Z29" s="2"/>
    </row>
    <row r="30" spans="1:26" thickBot="1" x14ac:dyDescent="0.4">
      <c r="A30" s="6"/>
      <c r="B30" s="13"/>
      <c r="C30" s="74" t="s">
        <v>24</v>
      </c>
      <c r="D30" s="75"/>
      <c r="E30" s="75"/>
      <c r="F30" s="76"/>
      <c r="G30" s="27">
        <v>100000</v>
      </c>
      <c r="H30" s="28"/>
      <c r="I30" s="25"/>
      <c r="J30" s="2"/>
      <c r="K30" s="2"/>
      <c r="L30" s="2"/>
      <c r="M30" s="2"/>
      <c r="N30" s="2"/>
      <c r="O30" s="2"/>
      <c r="P30" s="2"/>
      <c r="Q30" s="2"/>
      <c r="R30" s="2"/>
      <c r="S30" s="2"/>
      <c r="T30" s="2"/>
      <c r="U30" s="2"/>
      <c r="V30" s="2"/>
      <c r="W30" s="2"/>
      <c r="X30" s="2"/>
      <c r="Y30" s="2"/>
      <c r="Z30" s="2"/>
    </row>
    <row r="31" spans="1:26" ht="15.5" thickTop="1" thickBot="1" x14ac:dyDescent="0.4">
      <c r="A31" s="6"/>
      <c r="B31" s="13"/>
      <c r="C31" s="72" t="s">
        <v>25</v>
      </c>
      <c r="D31" s="73"/>
      <c r="E31" s="73"/>
      <c r="F31" s="73"/>
      <c r="G31" s="29">
        <f>SUM(G28:G30)</f>
        <v>400000</v>
      </c>
      <c r="H31" s="28"/>
      <c r="I31" s="25"/>
      <c r="J31" s="2"/>
      <c r="K31" s="2"/>
      <c r="L31" s="2"/>
      <c r="M31" s="2"/>
      <c r="N31" s="2"/>
      <c r="O31" s="2"/>
      <c r="P31" s="2"/>
      <c r="Q31" s="2"/>
      <c r="R31" s="2"/>
      <c r="S31" s="2"/>
      <c r="T31" s="2"/>
      <c r="U31" s="2"/>
      <c r="V31" s="2"/>
      <c r="W31" s="2"/>
      <c r="X31" s="2"/>
      <c r="Y31" s="2"/>
      <c r="Z31" s="2"/>
    </row>
    <row r="32" spans="1:26" ht="15.5" thickTop="1" thickBot="1" x14ac:dyDescent="0.4">
      <c r="A32" s="6"/>
      <c r="B32" s="13"/>
      <c r="C32" s="54" t="s">
        <v>26</v>
      </c>
      <c r="D32" s="30"/>
      <c r="E32" s="30"/>
      <c r="F32" s="30"/>
      <c r="G32" s="29">
        <f>(G31+G25)</f>
        <v>500000</v>
      </c>
      <c r="H32" s="28"/>
      <c r="I32" s="25"/>
      <c r="J32" s="2"/>
      <c r="K32" s="2"/>
      <c r="L32" s="2"/>
      <c r="M32" s="2"/>
      <c r="N32" s="2"/>
      <c r="O32" s="2"/>
      <c r="P32" s="2"/>
      <c r="Q32" s="2"/>
      <c r="R32" s="2"/>
      <c r="S32" s="2"/>
      <c r="T32" s="2"/>
      <c r="U32" s="2"/>
      <c r="V32" s="2"/>
      <c r="W32" s="2"/>
      <c r="X32" s="2"/>
      <c r="Y32" s="2"/>
      <c r="Z32" s="2"/>
    </row>
    <row r="33" spans="1:26" thickTop="1" x14ac:dyDescent="0.35">
      <c r="A33" s="6"/>
      <c r="B33" s="9"/>
      <c r="C33" s="9"/>
      <c r="D33" s="9"/>
      <c r="E33" s="9"/>
      <c r="F33" s="9"/>
      <c r="G33" s="31"/>
      <c r="H33" s="2"/>
      <c r="I33" s="25"/>
      <c r="J33" s="2"/>
      <c r="K33" s="2"/>
      <c r="L33" s="2"/>
      <c r="M33" s="2"/>
      <c r="N33" s="2"/>
      <c r="O33" s="2"/>
      <c r="P33" s="2"/>
      <c r="Q33" s="2"/>
      <c r="R33" s="2"/>
      <c r="S33" s="2"/>
      <c r="T33" s="2"/>
      <c r="U33" s="2"/>
      <c r="V33" s="2"/>
      <c r="W33" s="2"/>
      <c r="X33" s="2"/>
      <c r="Y33" s="2"/>
      <c r="Z33" s="2"/>
    </row>
    <row r="34" spans="1:26" thickBot="1" x14ac:dyDescent="0.4">
      <c r="A34" s="6"/>
      <c r="B34" s="8" t="s">
        <v>27</v>
      </c>
      <c r="C34" s="32"/>
      <c r="D34" s="9"/>
      <c r="E34" s="9"/>
      <c r="F34" s="9"/>
      <c r="G34" s="10"/>
      <c r="H34" s="2"/>
      <c r="I34" s="25"/>
      <c r="J34" s="26"/>
      <c r="K34" s="24"/>
      <c r="L34" s="24"/>
      <c r="M34" s="24"/>
      <c r="N34" s="2"/>
      <c r="O34" s="2"/>
      <c r="P34" s="2"/>
      <c r="Q34" s="2"/>
      <c r="R34" s="2"/>
      <c r="S34" s="2"/>
      <c r="T34" s="2"/>
      <c r="U34" s="2"/>
      <c r="V34" s="2"/>
      <c r="W34" s="2"/>
      <c r="X34" s="2"/>
      <c r="Y34" s="2"/>
      <c r="Z34" s="2"/>
    </row>
    <row r="35" spans="1:26" ht="14.5" x14ac:dyDescent="0.35">
      <c r="A35" s="6"/>
      <c r="B35" s="13"/>
      <c r="C35" s="78" t="s">
        <v>28</v>
      </c>
      <c r="D35" s="75"/>
      <c r="E35" s="75"/>
      <c r="F35" s="76"/>
      <c r="G35" s="33">
        <v>50000</v>
      </c>
      <c r="H35" s="2"/>
      <c r="I35" s="25"/>
      <c r="J35" s="2"/>
      <c r="K35" s="2"/>
      <c r="L35" s="2"/>
      <c r="M35" s="2"/>
      <c r="N35" s="2"/>
      <c r="O35" s="2"/>
      <c r="P35" s="2"/>
      <c r="Q35" s="2"/>
      <c r="R35" s="2"/>
      <c r="S35" s="2"/>
      <c r="T35" s="2"/>
      <c r="U35" s="2"/>
      <c r="V35" s="2"/>
      <c r="W35" s="2"/>
      <c r="X35" s="2"/>
      <c r="Y35" s="2"/>
      <c r="Z35" s="2"/>
    </row>
    <row r="36" spans="1:26" thickBot="1" x14ac:dyDescent="0.4">
      <c r="A36" s="6"/>
      <c r="B36" s="13"/>
      <c r="C36" s="18" t="s">
        <v>29</v>
      </c>
      <c r="D36" s="19"/>
      <c r="E36" s="19"/>
      <c r="F36" s="19"/>
      <c r="G36" s="34">
        <v>10000</v>
      </c>
      <c r="H36" s="2"/>
      <c r="I36" s="2"/>
      <c r="J36" s="2"/>
      <c r="K36" s="2"/>
      <c r="L36" s="2"/>
      <c r="M36" s="2"/>
      <c r="N36" s="2"/>
      <c r="O36" s="2"/>
      <c r="P36" s="2"/>
      <c r="Q36" s="2"/>
      <c r="R36" s="2"/>
      <c r="S36" s="2"/>
      <c r="T36" s="2"/>
      <c r="U36" s="2"/>
      <c r="V36" s="2"/>
      <c r="W36" s="2"/>
      <c r="X36" s="2"/>
      <c r="Y36" s="2"/>
      <c r="Z36" s="2"/>
    </row>
    <row r="37" spans="1:26" ht="15.5" thickTop="1" thickBot="1" x14ac:dyDescent="0.4">
      <c r="A37" s="6"/>
      <c r="B37" s="13"/>
      <c r="C37" s="54" t="s">
        <v>30</v>
      </c>
      <c r="D37" s="30"/>
      <c r="E37" s="30"/>
      <c r="F37" s="30"/>
      <c r="G37" s="35">
        <f>SUM(G35:G36)</f>
        <v>60000</v>
      </c>
      <c r="H37" s="28"/>
      <c r="I37" s="2"/>
      <c r="J37" s="2"/>
      <c r="K37" s="2"/>
      <c r="L37" s="2"/>
      <c r="M37" s="2"/>
      <c r="N37" s="2"/>
      <c r="O37" s="2"/>
      <c r="P37" s="2"/>
      <c r="Q37" s="2"/>
      <c r="R37" s="2"/>
      <c r="S37" s="2"/>
      <c r="T37" s="2"/>
      <c r="U37" s="2"/>
      <c r="V37" s="2"/>
      <c r="W37" s="2"/>
      <c r="X37" s="2"/>
      <c r="Y37" s="2"/>
      <c r="Z37" s="2"/>
    </row>
    <row r="38" spans="1:26" ht="15.5" thickTop="1" thickBot="1" x14ac:dyDescent="0.4">
      <c r="A38" s="6"/>
      <c r="B38" s="13"/>
      <c r="C38" s="54" t="s">
        <v>31</v>
      </c>
      <c r="D38" s="30"/>
      <c r="E38" s="30"/>
      <c r="F38" s="30"/>
      <c r="G38" s="35">
        <f>G32+G37</f>
        <v>560000</v>
      </c>
      <c r="H38" s="28"/>
      <c r="I38" s="2"/>
      <c r="J38" s="2"/>
      <c r="K38" s="2"/>
      <c r="L38" s="2"/>
      <c r="M38" s="2"/>
      <c r="N38" s="2"/>
      <c r="O38" s="2"/>
      <c r="P38" s="2"/>
      <c r="Q38" s="2"/>
      <c r="R38" s="2"/>
      <c r="S38" s="2"/>
      <c r="T38" s="2"/>
      <c r="U38" s="2"/>
      <c r="V38" s="2"/>
      <c r="W38" s="2"/>
      <c r="X38" s="2"/>
      <c r="Y38" s="2"/>
      <c r="Z38" s="2"/>
    </row>
    <row r="39" spans="1:26" thickTop="1" x14ac:dyDescent="0.35">
      <c r="A39" s="36"/>
      <c r="B39" s="13"/>
      <c r="C39" s="25"/>
      <c r="D39" s="25"/>
      <c r="E39" s="25"/>
      <c r="F39" s="25"/>
      <c r="G39" s="37"/>
      <c r="H39" s="2"/>
      <c r="I39" s="2"/>
      <c r="J39" s="2"/>
      <c r="K39" s="2"/>
      <c r="L39" s="2"/>
      <c r="M39" s="2"/>
      <c r="N39" s="2"/>
      <c r="O39" s="2"/>
      <c r="P39" s="2"/>
      <c r="Q39" s="2"/>
      <c r="R39" s="2"/>
      <c r="S39" s="2"/>
      <c r="T39" s="2"/>
      <c r="U39" s="2"/>
      <c r="V39" s="2"/>
      <c r="W39" s="2"/>
      <c r="X39" s="2"/>
      <c r="Y39" s="2"/>
      <c r="Z39" s="2"/>
    </row>
    <row r="40" spans="1:26" thickBot="1" x14ac:dyDescent="0.4">
      <c r="A40" s="12" t="s">
        <v>32</v>
      </c>
      <c r="B40" s="38"/>
      <c r="C40" s="39"/>
      <c r="D40" s="39"/>
      <c r="E40" s="39"/>
      <c r="F40" s="39"/>
      <c r="G40" s="40"/>
      <c r="H40" s="2"/>
      <c r="I40" s="39"/>
      <c r="J40" s="2"/>
      <c r="K40" s="2"/>
      <c r="L40" s="2"/>
      <c r="M40" s="2"/>
      <c r="N40" s="2"/>
      <c r="O40" s="2"/>
      <c r="P40" s="2"/>
      <c r="Q40" s="2"/>
      <c r="R40" s="2"/>
      <c r="S40" s="2"/>
      <c r="T40" s="2"/>
      <c r="U40" s="2"/>
      <c r="V40" s="2"/>
      <c r="W40" s="2"/>
      <c r="X40" s="2"/>
      <c r="Y40" s="2"/>
      <c r="Z40" s="2"/>
    </row>
    <row r="41" spans="1:26" ht="15.5" thickTop="1" thickBot="1" x14ac:dyDescent="0.4">
      <c r="A41" s="41"/>
      <c r="B41" s="39"/>
      <c r="C41" s="79" t="s">
        <v>33</v>
      </c>
      <c r="D41" s="73"/>
      <c r="E41" s="73"/>
      <c r="F41" s="80"/>
      <c r="G41" s="42">
        <f>G38</f>
        <v>560000</v>
      </c>
      <c r="H41" s="2"/>
      <c r="I41" s="39"/>
      <c r="J41" s="2"/>
      <c r="K41" s="2"/>
      <c r="L41" s="2"/>
      <c r="M41" s="2"/>
      <c r="N41" s="2"/>
      <c r="O41" s="2"/>
      <c r="P41" s="2"/>
      <c r="Q41" s="2"/>
      <c r="R41" s="2"/>
      <c r="S41" s="2"/>
      <c r="T41" s="2"/>
      <c r="U41" s="2"/>
      <c r="V41" s="2"/>
      <c r="W41" s="2"/>
      <c r="X41" s="2"/>
      <c r="Y41" s="2"/>
      <c r="Z41" s="2"/>
    </row>
    <row r="42" spans="1:26" ht="15.5" thickTop="1" thickBot="1" x14ac:dyDescent="0.4">
      <c r="A42" s="41"/>
      <c r="B42" s="39"/>
      <c r="C42" s="79" t="s">
        <v>34</v>
      </c>
      <c r="D42" s="73"/>
      <c r="E42" s="73"/>
      <c r="F42" s="80"/>
      <c r="G42" s="34">
        <v>450000</v>
      </c>
      <c r="H42" s="2"/>
      <c r="I42" s="39"/>
      <c r="J42" s="2"/>
      <c r="K42" s="2"/>
      <c r="L42" s="2"/>
      <c r="M42" s="2"/>
      <c r="N42" s="2"/>
      <c r="O42" s="2"/>
      <c r="P42" s="2"/>
      <c r="Q42" s="2"/>
      <c r="R42" s="2"/>
      <c r="S42" s="2"/>
      <c r="T42" s="2"/>
      <c r="U42" s="2"/>
      <c r="V42" s="2"/>
      <c r="W42" s="2"/>
      <c r="X42" s="2"/>
      <c r="Y42" s="2"/>
      <c r="Z42" s="2"/>
    </row>
    <row r="43" spans="1:26" ht="15.5" thickTop="1" thickBot="1" x14ac:dyDescent="0.4">
      <c r="A43" s="41"/>
      <c r="B43" s="39"/>
      <c r="C43" s="54"/>
      <c r="D43" s="43"/>
      <c r="E43" s="43"/>
      <c r="F43" s="44" t="s">
        <v>35</v>
      </c>
      <c r="G43" s="42">
        <f>G41-G42</f>
        <v>110000</v>
      </c>
      <c r="H43" s="2"/>
      <c r="I43" s="39"/>
      <c r="J43" s="2"/>
      <c r="K43" s="2"/>
      <c r="L43" s="2"/>
      <c r="M43" s="2"/>
      <c r="N43" s="2"/>
      <c r="O43" s="2"/>
      <c r="P43" s="2"/>
      <c r="Q43" s="2"/>
      <c r="R43" s="2"/>
      <c r="S43" s="2"/>
      <c r="T43" s="2"/>
      <c r="U43" s="2"/>
      <c r="V43" s="2"/>
      <c r="W43" s="2"/>
      <c r="X43" s="2"/>
      <c r="Y43" s="2"/>
      <c r="Z43" s="2"/>
    </row>
    <row r="44" spans="1:26" ht="15.5" thickTop="1" thickBot="1" x14ac:dyDescent="0.4">
      <c r="A44" s="41"/>
      <c r="B44" s="39"/>
      <c r="C44" s="55" t="s">
        <v>36</v>
      </c>
      <c r="D44" s="43"/>
      <c r="E44" s="43"/>
      <c r="F44" s="44"/>
      <c r="G44" s="34">
        <v>307500</v>
      </c>
      <c r="H44" s="2"/>
      <c r="I44" s="39"/>
      <c r="J44" s="2"/>
      <c r="K44" s="2"/>
      <c r="L44" s="2"/>
      <c r="M44" s="2"/>
      <c r="N44" s="2"/>
      <c r="O44" s="2"/>
      <c r="P44" s="2"/>
      <c r="Q44" s="2"/>
      <c r="R44" s="2"/>
      <c r="S44" s="2"/>
      <c r="T44" s="2"/>
      <c r="U44" s="2"/>
      <c r="V44" s="2"/>
      <c r="W44" s="2"/>
      <c r="X44" s="2"/>
      <c r="Y44" s="2"/>
      <c r="Z44" s="2"/>
    </row>
    <row r="45" spans="1:26" ht="15.5" thickTop="1" thickBot="1" x14ac:dyDescent="0.4">
      <c r="A45" s="41"/>
      <c r="B45" s="39"/>
      <c r="C45" s="54"/>
      <c r="D45" s="43"/>
      <c r="E45" s="43"/>
      <c r="F45" s="44" t="s">
        <v>37</v>
      </c>
      <c r="G45" s="35">
        <f>G41-G44</f>
        <v>252500</v>
      </c>
      <c r="H45" s="2"/>
      <c r="I45" s="39"/>
      <c r="J45" s="2"/>
      <c r="K45" s="2"/>
      <c r="L45" s="2"/>
      <c r="M45" s="2"/>
      <c r="N45" s="2"/>
      <c r="O45" s="2"/>
      <c r="P45" s="2"/>
      <c r="Q45" s="2"/>
      <c r="R45" s="2"/>
      <c r="S45" s="2"/>
      <c r="T45" s="2"/>
      <c r="U45" s="2"/>
      <c r="V45" s="2"/>
      <c r="W45" s="2"/>
      <c r="X45" s="2"/>
      <c r="Y45" s="2"/>
      <c r="Z45" s="2"/>
    </row>
    <row r="46" spans="1:26" thickTop="1" x14ac:dyDescent="0.35">
      <c r="A46" s="36"/>
      <c r="B46" s="13"/>
      <c r="C46" s="25"/>
      <c r="D46" s="25"/>
      <c r="E46" s="25"/>
      <c r="F46" s="25"/>
      <c r="G46" s="45"/>
      <c r="H46" s="2"/>
      <c r="I46" s="2"/>
      <c r="J46" s="2"/>
      <c r="K46" s="2"/>
      <c r="L46" s="2"/>
      <c r="M46" s="2"/>
      <c r="N46" s="2"/>
      <c r="O46" s="2"/>
      <c r="P46" s="2"/>
      <c r="Q46" s="2"/>
      <c r="R46" s="2"/>
      <c r="S46" s="2"/>
      <c r="T46" s="2"/>
      <c r="U46" s="2"/>
      <c r="V46" s="2"/>
      <c r="W46" s="2"/>
      <c r="X46" s="2"/>
      <c r="Y46" s="2"/>
      <c r="Z46" s="2"/>
    </row>
    <row r="47" spans="1:26" ht="15.65" customHeight="1" thickBot="1" x14ac:dyDescent="0.4">
      <c r="A47" s="36" t="s">
        <v>38</v>
      </c>
      <c r="B47" s="13"/>
      <c r="C47" s="25"/>
      <c r="D47" s="25"/>
      <c r="E47" s="25"/>
      <c r="F47" s="25"/>
      <c r="G47" s="45"/>
      <c r="H47" s="2"/>
      <c r="I47" s="2"/>
      <c r="J47" s="2"/>
      <c r="K47" s="2"/>
      <c r="L47" s="2"/>
      <c r="M47" s="2"/>
      <c r="N47" s="2"/>
      <c r="O47" s="2"/>
      <c r="P47" s="2"/>
      <c r="Q47" s="2"/>
      <c r="R47" s="2"/>
      <c r="S47" s="2"/>
      <c r="T47" s="2"/>
      <c r="U47" s="2"/>
      <c r="V47" s="2"/>
      <c r="W47" s="2"/>
      <c r="X47" s="2"/>
      <c r="Y47" s="2"/>
      <c r="Z47" s="2"/>
    </row>
    <row r="48" spans="1:26" thickBot="1" x14ac:dyDescent="0.4">
      <c r="A48" s="36"/>
      <c r="B48" s="13"/>
      <c r="C48" s="56" t="s">
        <v>39</v>
      </c>
      <c r="D48" s="46"/>
      <c r="E48" s="47"/>
      <c r="F48" s="56" t="s">
        <v>40</v>
      </c>
      <c r="G48" s="48" t="s">
        <v>41</v>
      </c>
      <c r="H48" s="2"/>
      <c r="I48" s="2"/>
      <c r="J48" s="2"/>
      <c r="K48" s="2"/>
      <c r="L48" s="2"/>
      <c r="M48" s="2"/>
      <c r="N48" s="2"/>
      <c r="O48" s="2"/>
      <c r="P48" s="2"/>
      <c r="Q48" s="2"/>
      <c r="R48" s="2"/>
      <c r="S48" s="2"/>
      <c r="T48" s="2"/>
      <c r="U48" s="2"/>
      <c r="V48" s="2"/>
      <c r="W48" s="2"/>
      <c r="X48" s="2"/>
      <c r="Y48" s="2"/>
      <c r="Z48" s="2"/>
    </row>
    <row r="49" spans="1:26" ht="14.5" x14ac:dyDescent="0.35">
      <c r="A49" s="6"/>
      <c r="B49" s="13"/>
      <c r="C49" s="93" t="s">
        <v>74</v>
      </c>
      <c r="D49" s="82"/>
      <c r="E49" s="83"/>
      <c r="F49" s="94" t="s">
        <v>75</v>
      </c>
      <c r="G49" s="34">
        <v>95000</v>
      </c>
      <c r="H49" s="49"/>
      <c r="I49" s="49"/>
      <c r="J49" s="2"/>
      <c r="K49" s="2"/>
      <c r="L49" s="2"/>
      <c r="M49" s="2"/>
      <c r="N49" s="2"/>
      <c r="O49" s="2"/>
      <c r="P49" s="2"/>
      <c r="Q49" s="2"/>
      <c r="R49" s="2"/>
      <c r="S49" s="2"/>
      <c r="T49" s="2"/>
      <c r="U49" s="2"/>
      <c r="V49" s="2"/>
      <c r="W49" s="2"/>
      <c r="X49" s="2"/>
      <c r="Y49" s="2"/>
      <c r="Z49" s="2"/>
    </row>
    <row r="50" spans="1:26" ht="14.5" x14ac:dyDescent="0.35">
      <c r="A50" s="6"/>
      <c r="B50" s="13"/>
      <c r="C50" s="95" t="s">
        <v>76</v>
      </c>
      <c r="D50" s="84"/>
      <c r="E50" s="85"/>
      <c r="F50" s="96" t="s">
        <v>75</v>
      </c>
      <c r="G50" s="34">
        <v>246000</v>
      </c>
      <c r="H50" s="49"/>
      <c r="I50" s="49"/>
      <c r="J50" s="2"/>
      <c r="K50" s="2"/>
      <c r="L50" s="2"/>
      <c r="M50" s="2"/>
      <c r="N50" s="2"/>
      <c r="O50" s="2"/>
      <c r="P50" s="2"/>
      <c r="Q50" s="2"/>
      <c r="R50" s="2"/>
      <c r="S50" s="2"/>
      <c r="T50" s="2"/>
      <c r="U50" s="2"/>
      <c r="V50" s="2"/>
      <c r="W50" s="2"/>
      <c r="X50" s="2"/>
      <c r="Y50" s="2"/>
      <c r="Z50" s="2"/>
    </row>
    <row r="51" spans="1:26" ht="14.5" x14ac:dyDescent="0.35">
      <c r="A51" s="6"/>
      <c r="B51" s="13"/>
      <c r="C51" s="95" t="s">
        <v>77</v>
      </c>
      <c r="D51" s="84"/>
      <c r="E51" s="85"/>
      <c r="F51" s="96" t="s">
        <v>75</v>
      </c>
      <c r="G51" s="34">
        <v>61500</v>
      </c>
      <c r="H51" s="49"/>
      <c r="I51" s="49"/>
      <c r="J51" s="2"/>
      <c r="K51" s="2"/>
      <c r="L51" s="2"/>
      <c r="M51" s="2"/>
      <c r="N51" s="2"/>
      <c r="O51" s="2"/>
      <c r="P51" s="2"/>
      <c r="Q51" s="2"/>
      <c r="R51" s="2"/>
      <c r="S51" s="2"/>
      <c r="T51" s="2"/>
      <c r="U51" s="2"/>
      <c r="V51" s="2"/>
      <c r="W51" s="2"/>
      <c r="X51" s="2"/>
      <c r="Y51" s="2"/>
      <c r="Z51" s="2"/>
    </row>
    <row r="52" spans="1:26" ht="14.5" x14ac:dyDescent="0.35">
      <c r="A52" s="6"/>
      <c r="B52" s="13"/>
      <c r="C52" s="95" t="s">
        <v>78</v>
      </c>
      <c r="D52" s="84"/>
      <c r="E52" s="85"/>
      <c r="F52" s="97" t="s">
        <v>75</v>
      </c>
      <c r="G52" s="34">
        <v>30000</v>
      </c>
      <c r="H52" s="49"/>
      <c r="I52" s="49"/>
      <c r="J52" s="2"/>
      <c r="K52" s="2"/>
      <c r="L52" s="2"/>
      <c r="M52" s="2"/>
      <c r="N52" s="2"/>
      <c r="O52" s="2"/>
      <c r="P52" s="2"/>
      <c r="Q52" s="2"/>
      <c r="R52" s="2"/>
      <c r="S52" s="2"/>
      <c r="T52" s="2"/>
      <c r="U52" s="2"/>
      <c r="V52" s="2"/>
      <c r="W52" s="2"/>
      <c r="X52" s="2"/>
      <c r="Y52" s="2"/>
      <c r="Z52" s="2"/>
    </row>
    <row r="53" spans="1:26" ht="14.5" x14ac:dyDescent="0.35">
      <c r="A53" s="6"/>
      <c r="B53" s="13"/>
      <c r="C53" s="95" t="s">
        <v>79</v>
      </c>
      <c r="D53" s="84"/>
      <c r="E53" s="85"/>
      <c r="F53" s="97" t="s">
        <v>80</v>
      </c>
      <c r="G53" s="34">
        <f>G38-SUM(G49:G52)</f>
        <v>127500</v>
      </c>
      <c r="H53" s="49"/>
      <c r="I53" s="49"/>
      <c r="J53" s="2"/>
      <c r="K53" s="2"/>
      <c r="L53" s="2"/>
      <c r="M53" s="2"/>
      <c r="N53" s="2"/>
      <c r="O53" s="2"/>
      <c r="P53" s="2"/>
      <c r="Q53" s="2"/>
      <c r="R53" s="2"/>
      <c r="S53" s="2"/>
      <c r="T53" s="2"/>
      <c r="U53" s="2"/>
      <c r="V53" s="2"/>
      <c r="W53" s="2"/>
      <c r="X53" s="2"/>
      <c r="Y53" s="2"/>
      <c r="Z53" s="2"/>
    </row>
    <row r="54" spans="1:26" ht="14.5" x14ac:dyDescent="0.35">
      <c r="A54" s="6"/>
      <c r="B54" s="13"/>
      <c r="C54" s="78"/>
      <c r="D54" s="84"/>
      <c r="E54" s="85"/>
      <c r="F54" s="50"/>
      <c r="G54" s="34">
        <v>0</v>
      </c>
      <c r="H54" s="49"/>
      <c r="I54" s="49"/>
      <c r="J54" s="2"/>
      <c r="K54" s="2"/>
      <c r="L54" s="2"/>
      <c r="M54" s="2"/>
      <c r="N54" s="2"/>
      <c r="O54" s="2"/>
      <c r="P54" s="2"/>
      <c r="Q54" s="2"/>
      <c r="R54" s="2"/>
      <c r="S54" s="2"/>
      <c r="T54" s="2"/>
      <c r="U54" s="2"/>
      <c r="V54" s="2"/>
      <c r="W54" s="2"/>
      <c r="X54" s="2"/>
      <c r="Y54" s="2"/>
      <c r="Z54" s="2"/>
    </row>
    <row r="55" spans="1:26" ht="14.5" x14ac:dyDescent="0.35">
      <c r="A55" s="6"/>
      <c r="B55" s="13"/>
      <c r="C55" s="78"/>
      <c r="D55" s="84"/>
      <c r="E55" s="85"/>
      <c r="F55" s="50"/>
      <c r="G55" s="34">
        <v>0</v>
      </c>
      <c r="H55" s="49"/>
      <c r="I55" s="49"/>
      <c r="J55" s="2"/>
      <c r="K55" s="2"/>
      <c r="L55" s="2"/>
      <c r="M55" s="2"/>
      <c r="N55" s="2"/>
      <c r="O55" s="2"/>
      <c r="P55" s="2"/>
      <c r="Q55" s="2"/>
      <c r="R55" s="2"/>
      <c r="S55" s="2"/>
      <c r="T55" s="2"/>
      <c r="U55" s="2"/>
      <c r="V55" s="2"/>
      <c r="W55" s="2"/>
      <c r="X55" s="2"/>
      <c r="Y55" s="2"/>
      <c r="Z55" s="2"/>
    </row>
    <row r="56" spans="1:26" ht="14.5" x14ac:dyDescent="0.35">
      <c r="A56" s="6"/>
      <c r="B56" s="13"/>
      <c r="C56" s="78"/>
      <c r="D56" s="84"/>
      <c r="E56" s="85"/>
      <c r="F56" s="50"/>
      <c r="G56" s="34">
        <v>0</v>
      </c>
      <c r="H56" s="49"/>
      <c r="I56" s="49"/>
      <c r="J56" s="2"/>
      <c r="K56" s="2"/>
      <c r="L56" s="2"/>
      <c r="M56" s="2"/>
      <c r="N56" s="2"/>
      <c r="O56" s="2"/>
      <c r="P56" s="2"/>
      <c r="Q56" s="2"/>
      <c r="R56" s="2"/>
      <c r="S56" s="2"/>
      <c r="T56" s="2"/>
      <c r="U56" s="2"/>
      <c r="V56" s="2"/>
      <c r="W56" s="2"/>
      <c r="X56" s="2"/>
      <c r="Y56" s="2"/>
      <c r="Z56" s="2"/>
    </row>
    <row r="57" spans="1:26" thickBot="1" x14ac:dyDescent="0.4">
      <c r="A57" s="6"/>
      <c r="B57" s="13"/>
      <c r="C57" s="86"/>
      <c r="D57" s="87"/>
      <c r="E57" s="88"/>
      <c r="F57" s="50"/>
      <c r="G57" s="34">
        <v>0</v>
      </c>
      <c r="H57" s="49"/>
      <c r="I57" s="49"/>
      <c r="J57" s="2"/>
      <c r="K57" s="2"/>
      <c r="L57" s="2"/>
      <c r="M57" s="2"/>
      <c r="N57" s="2"/>
      <c r="O57" s="2"/>
      <c r="P57" s="2"/>
      <c r="Q57" s="2"/>
      <c r="R57" s="2"/>
      <c r="S57" s="2"/>
      <c r="T57" s="2"/>
      <c r="U57" s="2"/>
      <c r="V57" s="2"/>
      <c r="W57" s="2"/>
      <c r="X57" s="2"/>
      <c r="Y57" s="2"/>
      <c r="Z57" s="2"/>
    </row>
    <row r="58" spans="1:26" ht="15.5" thickTop="1" thickBot="1" x14ac:dyDescent="0.4">
      <c r="A58" s="6"/>
      <c r="B58" s="13"/>
      <c r="C58" s="81" t="s">
        <v>42</v>
      </c>
      <c r="D58" s="70"/>
      <c r="E58" s="70"/>
      <c r="F58" s="71"/>
      <c r="G58" s="35">
        <f>IF(G38=SUM(G49:G57),SUM(G49:G57), "Must Equal TDC")</f>
        <v>560000</v>
      </c>
      <c r="H58" s="49"/>
      <c r="I58" s="49"/>
      <c r="J58" s="2"/>
      <c r="K58" s="2"/>
      <c r="L58" s="2"/>
      <c r="M58" s="2"/>
      <c r="N58" s="2"/>
      <c r="O58" s="2"/>
      <c r="P58" s="2"/>
      <c r="Q58" s="2"/>
      <c r="R58" s="2"/>
      <c r="S58" s="2"/>
      <c r="T58" s="2"/>
      <c r="U58" s="2"/>
      <c r="V58" s="2"/>
      <c r="W58" s="2"/>
      <c r="X58" s="2"/>
      <c r="Y58" s="2"/>
      <c r="Z58" s="2"/>
    </row>
    <row r="59" spans="1:26" ht="14.5" x14ac:dyDescent="0.35">
      <c r="A59" s="6"/>
      <c r="C59" s="25"/>
      <c r="D59" s="25"/>
      <c r="E59" s="25"/>
      <c r="F59" s="25"/>
      <c r="G59" s="51"/>
      <c r="H59" s="2"/>
      <c r="I59" s="39"/>
      <c r="J59" s="2"/>
      <c r="K59" s="2"/>
      <c r="L59" s="2"/>
      <c r="M59" s="2"/>
      <c r="N59" s="2"/>
      <c r="O59" s="2"/>
      <c r="P59" s="2"/>
      <c r="Q59" s="2"/>
      <c r="R59" s="2"/>
      <c r="S59" s="2"/>
      <c r="T59" s="2"/>
      <c r="U59" s="2"/>
      <c r="V59" s="2"/>
      <c r="W59" s="2"/>
      <c r="X59" s="2"/>
      <c r="Y59" s="2"/>
      <c r="Z59" s="2"/>
    </row>
    <row r="60" spans="1:26" ht="15" customHeight="1" thickBot="1" x14ac:dyDescent="0.4">
      <c r="A60" s="36" t="s">
        <v>43</v>
      </c>
      <c r="B60" s="36"/>
    </row>
    <row r="61" spans="1:26" ht="15" customHeight="1" x14ac:dyDescent="0.35">
      <c r="A61" s="36"/>
      <c r="B61" s="52"/>
      <c r="C61" s="89" t="s">
        <v>44</v>
      </c>
      <c r="D61" s="90"/>
      <c r="E61" s="90"/>
      <c r="F61" s="91"/>
      <c r="G61" s="33">
        <f>(G32-G44)*0.5</f>
        <v>96250</v>
      </c>
    </row>
    <row r="62" spans="1:26" ht="14.5" x14ac:dyDescent="0.35">
      <c r="A62" s="6"/>
      <c r="B62" s="13"/>
      <c r="C62" s="25"/>
      <c r="D62" s="25"/>
      <c r="E62" s="25"/>
      <c r="F62" s="25"/>
      <c r="G62" s="51"/>
      <c r="H62" s="2"/>
      <c r="I62" s="39"/>
      <c r="J62" s="2"/>
      <c r="K62" s="2"/>
      <c r="L62" s="2"/>
      <c r="M62" s="2"/>
      <c r="N62" s="2"/>
      <c r="O62" s="2"/>
      <c r="P62" s="2"/>
      <c r="Q62" s="2"/>
      <c r="R62" s="2"/>
      <c r="S62" s="2"/>
      <c r="T62" s="2"/>
      <c r="U62" s="2"/>
      <c r="V62" s="2"/>
      <c r="W62" s="2"/>
      <c r="X62" s="2"/>
      <c r="Y62" s="2"/>
      <c r="Z62" s="2"/>
    </row>
    <row r="63" spans="1:26" thickBot="1" x14ac:dyDescent="0.4">
      <c r="A63" s="98" t="s">
        <v>81</v>
      </c>
      <c r="B63" s="39"/>
      <c r="C63" s="25"/>
      <c r="D63" s="52"/>
      <c r="E63" s="52"/>
      <c r="F63" s="52"/>
      <c r="H63" s="2"/>
      <c r="I63" s="39"/>
      <c r="J63" s="2"/>
      <c r="K63" s="2"/>
      <c r="L63" s="2"/>
      <c r="M63" s="2"/>
      <c r="N63" s="2"/>
      <c r="O63" s="2"/>
      <c r="P63" s="2"/>
      <c r="Q63" s="2"/>
      <c r="R63" s="2"/>
      <c r="S63" s="2"/>
      <c r="T63" s="2"/>
      <c r="U63" s="2"/>
      <c r="V63" s="2"/>
      <c r="W63" s="2"/>
      <c r="X63" s="2"/>
      <c r="Y63" s="2"/>
      <c r="Z63" s="2"/>
    </row>
    <row r="64" spans="1:26" thickBot="1" x14ac:dyDescent="0.4">
      <c r="A64" s="99" t="s">
        <v>82</v>
      </c>
      <c r="B64" s="70"/>
      <c r="C64" s="70"/>
      <c r="D64" s="70"/>
      <c r="E64" s="70"/>
      <c r="F64" s="70"/>
      <c r="G64" s="71"/>
      <c r="H64" s="2"/>
      <c r="I64" s="39"/>
      <c r="J64" s="2"/>
      <c r="K64" s="2"/>
      <c r="L64" s="2"/>
      <c r="M64" s="2"/>
      <c r="N64" s="2"/>
      <c r="O64" s="2"/>
      <c r="P64" s="2"/>
      <c r="Q64" s="2"/>
      <c r="R64" s="2"/>
      <c r="S64" s="2"/>
      <c r="T64" s="2"/>
      <c r="U64" s="2"/>
      <c r="V64" s="2"/>
      <c r="W64" s="2"/>
      <c r="X64" s="2"/>
      <c r="Y64" s="2"/>
      <c r="Z64" s="2"/>
    </row>
    <row r="65" spans="1:26" thickBot="1" x14ac:dyDescent="0.4">
      <c r="A65" s="77" t="s">
        <v>47</v>
      </c>
      <c r="B65" s="64"/>
      <c r="C65" s="64"/>
      <c r="D65" s="64"/>
      <c r="E65" s="64"/>
      <c r="F65" s="64"/>
      <c r="G65" s="65"/>
      <c r="H65" s="53"/>
      <c r="I65" s="2"/>
      <c r="J65" s="2"/>
      <c r="K65" s="2"/>
      <c r="L65" s="2"/>
      <c r="M65" s="2"/>
      <c r="N65" s="2"/>
      <c r="O65" s="2"/>
      <c r="P65" s="2"/>
      <c r="Q65" s="2"/>
      <c r="R65" s="2"/>
      <c r="S65" s="2"/>
      <c r="T65" s="2"/>
      <c r="U65" s="2"/>
      <c r="V65" s="2"/>
      <c r="W65" s="2"/>
      <c r="X65" s="2"/>
      <c r="Y65" s="2"/>
      <c r="Z65" s="2"/>
    </row>
    <row r="66" spans="1:26" thickBot="1" x14ac:dyDescent="0.4">
      <c r="A66" s="69" t="s">
        <v>48</v>
      </c>
      <c r="B66" s="70"/>
      <c r="C66" s="70"/>
      <c r="D66" s="70"/>
      <c r="E66" s="70"/>
      <c r="F66" s="70"/>
      <c r="G66" s="71"/>
      <c r="H66" s="2"/>
      <c r="I66" s="2"/>
      <c r="J66" s="2"/>
      <c r="K66" s="2"/>
      <c r="L66" s="2"/>
      <c r="M66" s="2"/>
      <c r="N66" s="2"/>
      <c r="O66" s="2"/>
      <c r="P66" s="2"/>
      <c r="Q66" s="2"/>
      <c r="R66" s="2"/>
      <c r="S66" s="2"/>
      <c r="T66" s="2"/>
      <c r="U66" s="2"/>
      <c r="V66" s="2"/>
      <c r="W66" s="2"/>
      <c r="X66" s="2"/>
      <c r="Y66" s="2"/>
      <c r="Z66" s="2"/>
    </row>
    <row r="67" spans="1:26" ht="14.5" x14ac:dyDescent="0.3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4.5" x14ac:dyDescent="0.3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4.5" x14ac:dyDescent="0.3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4.5" x14ac:dyDescent="0.3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4.5" hidden="1" x14ac:dyDescent="0.35">
      <c r="A71" s="2"/>
      <c r="B71" s="2"/>
      <c r="C71" s="38" t="s">
        <v>5</v>
      </c>
      <c r="D71" s="38" t="s">
        <v>5</v>
      </c>
      <c r="E71" s="2"/>
      <c r="F71" s="38" t="s">
        <v>5</v>
      </c>
      <c r="G71" s="2"/>
      <c r="H71" s="2"/>
      <c r="I71" s="2"/>
      <c r="J71" s="2"/>
      <c r="K71" s="2"/>
      <c r="L71" s="2"/>
      <c r="M71" s="2"/>
      <c r="N71" s="2"/>
      <c r="O71" s="2"/>
      <c r="P71" s="2"/>
      <c r="Q71" s="2"/>
      <c r="R71" s="2"/>
      <c r="S71" s="2"/>
      <c r="T71" s="2"/>
      <c r="U71" s="2"/>
      <c r="V71" s="2"/>
      <c r="W71" s="2"/>
      <c r="X71" s="2"/>
      <c r="Y71" s="2"/>
      <c r="Z71" s="2"/>
    </row>
    <row r="72" spans="1:26" ht="14.5" hidden="1" x14ac:dyDescent="0.35">
      <c r="A72" s="2"/>
      <c r="B72" s="2"/>
      <c r="C72" s="38" t="s">
        <v>49</v>
      </c>
      <c r="D72" s="38" t="s">
        <v>50</v>
      </c>
      <c r="E72" s="2"/>
      <c r="F72" s="38" t="s">
        <v>51</v>
      </c>
      <c r="G72" s="2"/>
      <c r="H72" s="2"/>
      <c r="I72" s="2"/>
      <c r="J72" s="2"/>
      <c r="K72" s="2"/>
      <c r="L72" s="2"/>
      <c r="M72" s="2"/>
      <c r="N72" s="2"/>
      <c r="O72" s="2"/>
      <c r="P72" s="2"/>
      <c r="Q72" s="2"/>
      <c r="R72" s="2"/>
      <c r="S72" s="2"/>
      <c r="T72" s="2"/>
      <c r="U72" s="2"/>
      <c r="V72" s="2"/>
      <c r="W72" s="2"/>
      <c r="X72" s="2"/>
      <c r="Y72" s="2"/>
      <c r="Z72" s="2"/>
    </row>
    <row r="73" spans="1:26" ht="14.5" hidden="1" x14ac:dyDescent="0.35">
      <c r="A73" s="2"/>
      <c r="B73" s="2"/>
      <c r="C73" s="38" t="s">
        <v>52</v>
      </c>
      <c r="D73" s="38" t="s">
        <v>53</v>
      </c>
      <c r="E73" s="2"/>
      <c r="F73" s="38" t="s">
        <v>54</v>
      </c>
      <c r="G73" s="2"/>
      <c r="H73" s="2"/>
      <c r="I73" s="2"/>
      <c r="J73" s="2"/>
      <c r="K73" s="2"/>
      <c r="L73" s="2"/>
      <c r="M73" s="2"/>
      <c r="N73" s="2"/>
      <c r="O73" s="2"/>
      <c r="P73" s="2"/>
      <c r="Q73" s="2"/>
      <c r="R73" s="2"/>
      <c r="S73" s="2"/>
      <c r="T73" s="2"/>
      <c r="U73" s="2"/>
      <c r="V73" s="2"/>
      <c r="W73" s="2"/>
      <c r="X73" s="2"/>
      <c r="Y73" s="2"/>
      <c r="Z73" s="2"/>
    </row>
    <row r="74" spans="1:26" ht="14.5" hidden="1" x14ac:dyDescent="0.35">
      <c r="A74" s="2"/>
      <c r="B74" s="2"/>
      <c r="C74" s="2"/>
      <c r="D74" s="38" t="s">
        <v>55</v>
      </c>
      <c r="E74" s="2"/>
      <c r="F74" s="38" t="s">
        <v>56</v>
      </c>
      <c r="G74" s="2"/>
      <c r="H74" s="2"/>
      <c r="I74" s="2"/>
      <c r="J74" s="2"/>
      <c r="K74" s="2"/>
      <c r="L74" s="2"/>
      <c r="M74" s="2"/>
      <c r="N74" s="2"/>
      <c r="O74" s="2"/>
      <c r="P74" s="2"/>
      <c r="Q74" s="2"/>
      <c r="R74" s="2"/>
      <c r="S74" s="2"/>
      <c r="T74" s="2"/>
      <c r="U74" s="2"/>
      <c r="V74" s="2"/>
      <c r="W74" s="2"/>
      <c r="X74" s="2"/>
      <c r="Y74" s="2"/>
      <c r="Z74" s="2"/>
    </row>
    <row r="75" spans="1:26" ht="14.5" hidden="1" x14ac:dyDescent="0.35">
      <c r="A75" s="2"/>
      <c r="B75" s="2"/>
      <c r="C75" s="2"/>
      <c r="D75" s="38" t="s">
        <v>57</v>
      </c>
      <c r="E75" s="2"/>
      <c r="F75" s="38" t="s">
        <v>58</v>
      </c>
      <c r="G75" s="2"/>
      <c r="H75" s="2"/>
      <c r="I75" s="2"/>
      <c r="J75" s="2"/>
      <c r="K75" s="2"/>
      <c r="L75" s="2"/>
      <c r="M75" s="2"/>
      <c r="N75" s="2"/>
      <c r="O75" s="2"/>
      <c r="P75" s="2"/>
      <c r="Q75" s="2"/>
      <c r="R75" s="2"/>
      <c r="S75" s="2"/>
      <c r="T75" s="2"/>
      <c r="U75" s="2"/>
      <c r="V75" s="2"/>
      <c r="W75" s="2"/>
      <c r="X75" s="2"/>
      <c r="Y75" s="2"/>
      <c r="Z75" s="2"/>
    </row>
    <row r="76" spans="1:26" ht="14.5" hidden="1" x14ac:dyDescent="0.35">
      <c r="A76" s="2"/>
      <c r="B76" s="2"/>
      <c r="C76" s="2"/>
      <c r="D76" s="38" t="s">
        <v>59</v>
      </c>
      <c r="E76" s="2"/>
      <c r="F76" s="38" t="s">
        <v>60</v>
      </c>
      <c r="G76" s="2"/>
      <c r="H76" s="2"/>
      <c r="I76" s="2"/>
      <c r="J76" s="2"/>
      <c r="K76" s="2"/>
      <c r="L76" s="2"/>
      <c r="M76" s="2"/>
      <c r="N76" s="2"/>
      <c r="O76" s="2"/>
      <c r="P76" s="2"/>
      <c r="Q76" s="2"/>
      <c r="R76" s="2"/>
      <c r="S76" s="2"/>
      <c r="T76" s="2"/>
      <c r="U76" s="2"/>
      <c r="V76" s="2"/>
      <c r="W76" s="2"/>
      <c r="X76" s="2"/>
      <c r="Y76" s="2"/>
      <c r="Z76" s="2"/>
    </row>
    <row r="77" spans="1:26" ht="14.5" hidden="1" x14ac:dyDescent="0.35">
      <c r="A77" s="2"/>
      <c r="B77" s="2"/>
      <c r="C77" s="2"/>
      <c r="D77" s="24" t="s">
        <v>61</v>
      </c>
      <c r="E77" s="2"/>
      <c r="F77" s="38" t="s">
        <v>62</v>
      </c>
      <c r="G77" s="2"/>
      <c r="H77" s="2"/>
      <c r="I77" s="2"/>
      <c r="J77" s="2"/>
      <c r="K77" s="2"/>
      <c r="L77" s="2"/>
      <c r="M77" s="2"/>
      <c r="N77" s="2"/>
      <c r="O77" s="2"/>
      <c r="P77" s="2"/>
      <c r="Q77" s="2"/>
      <c r="R77" s="2"/>
      <c r="S77" s="2"/>
      <c r="T77" s="2"/>
      <c r="U77" s="2"/>
      <c r="V77" s="2"/>
      <c r="W77" s="2"/>
      <c r="X77" s="2"/>
      <c r="Y77" s="2"/>
      <c r="Z77" s="2"/>
    </row>
    <row r="78" spans="1:26" ht="14.5" hidden="1" x14ac:dyDescent="0.35">
      <c r="A78" s="2"/>
      <c r="B78" s="2"/>
      <c r="C78" s="2"/>
      <c r="D78" s="2"/>
      <c r="E78" s="2"/>
      <c r="F78" s="38" t="s">
        <v>63</v>
      </c>
      <c r="G78" s="2"/>
      <c r="H78" s="2"/>
      <c r="I78" s="2"/>
      <c r="J78" s="2"/>
      <c r="K78" s="2"/>
      <c r="L78" s="2"/>
      <c r="M78" s="2"/>
      <c r="N78" s="2"/>
      <c r="O78" s="2"/>
      <c r="P78" s="2"/>
      <c r="Q78" s="2"/>
      <c r="R78" s="2"/>
      <c r="S78" s="2"/>
      <c r="T78" s="2"/>
      <c r="U78" s="2"/>
      <c r="V78" s="2"/>
      <c r="W78" s="2"/>
      <c r="X78" s="2"/>
      <c r="Y78" s="2"/>
      <c r="Z78" s="2"/>
    </row>
    <row r="79" spans="1:26" ht="14.5" x14ac:dyDescent="0.35">
      <c r="A79" s="2"/>
      <c r="B79" s="2"/>
      <c r="C79" s="2"/>
      <c r="D79" s="2"/>
      <c r="E79" s="2"/>
      <c r="F79" s="38"/>
      <c r="G79" s="2"/>
      <c r="H79" s="2"/>
      <c r="I79" s="2"/>
      <c r="J79" s="2"/>
      <c r="K79" s="2"/>
      <c r="L79" s="2"/>
      <c r="M79" s="2"/>
      <c r="N79" s="2"/>
      <c r="O79" s="2"/>
      <c r="P79" s="2"/>
      <c r="Q79" s="2"/>
      <c r="R79" s="2"/>
      <c r="S79" s="2"/>
      <c r="T79" s="2"/>
      <c r="U79" s="2"/>
      <c r="V79" s="2"/>
      <c r="W79" s="2"/>
      <c r="X79" s="2"/>
      <c r="Y79" s="2"/>
      <c r="Z79" s="2"/>
    </row>
    <row r="80" spans="1:26" ht="14.5" x14ac:dyDescent="0.35">
      <c r="A80" s="2"/>
      <c r="B80" s="2"/>
      <c r="C80" s="2"/>
      <c r="D80" s="2"/>
      <c r="E80" s="2"/>
      <c r="F80" s="38"/>
      <c r="G80" s="2"/>
      <c r="H80" s="2"/>
      <c r="I80" s="2"/>
      <c r="J80" s="2"/>
      <c r="K80" s="2"/>
      <c r="L80" s="2"/>
      <c r="M80" s="2"/>
      <c r="N80" s="2"/>
      <c r="O80" s="2"/>
      <c r="P80" s="2"/>
      <c r="Q80" s="2"/>
      <c r="R80" s="2"/>
      <c r="S80" s="2"/>
      <c r="T80" s="2"/>
      <c r="U80" s="2"/>
      <c r="V80" s="2"/>
      <c r="W80" s="2"/>
      <c r="X80" s="2"/>
      <c r="Y80" s="2"/>
      <c r="Z80" s="2"/>
    </row>
    <row r="81" spans="1:26" ht="14.5" x14ac:dyDescent="0.35">
      <c r="A81" s="2"/>
      <c r="B81" s="2"/>
      <c r="C81" s="2"/>
      <c r="D81" s="2"/>
      <c r="E81" s="2"/>
      <c r="F81" s="24"/>
      <c r="G81" s="2"/>
      <c r="H81" s="2"/>
      <c r="I81" s="2"/>
      <c r="J81" s="2"/>
      <c r="K81" s="2"/>
      <c r="L81" s="2"/>
      <c r="M81" s="2"/>
      <c r="N81" s="2"/>
      <c r="O81" s="2"/>
      <c r="P81" s="2"/>
      <c r="Q81" s="2"/>
      <c r="R81" s="2"/>
      <c r="S81" s="2"/>
      <c r="T81" s="2"/>
      <c r="U81" s="2"/>
      <c r="V81" s="2"/>
      <c r="W81" s="2"/>
      <c r="X81" s="2"/>
      <c r="Y81" s="2"/>
      <c r="Z81" s="2"/>
    </row>
    <row r="82" spans="1:26" ht="14.5" x14ac:dyDescent="0.35">
      <c r="A82" s="2"/>
      <c r="B82" s="2"/>
      <c r="C82" s="2"/>
      <c r="D82" s="2"/>
      <c r="E82" s="2"/>
      <c r="F82" s="24"/>
      <c r="G82" s="2"/>
      <c r="H82" s="2"/>
      <c r="I82" s="2"/>
      <c r="J82" s="2"/>
      <c r="K82" s="2"/>
      <c r="L82" s="2"/>
      <c r="M82" s="2"/>
      <c r="N82" s="2"/>
      <c r="O82" s="2"/>
      <c r="P82" s="2"/>
      <c r="Q82" s="2"/>
      <c r="R82" s="2"/>
      <c r="S82" s="2"/>
      <c r="T82" s="2"/>
      <c r="U82" s="2"/>
      <c r="V82" s="2"/>
      <c r="W82" s="2"/>
      <c r="X82" s="2"/>
      <c r="Y82" s="2"/>
      <c r="Z82" s="2"/>
    </row>
    <row r="83" spans="1:26" ht="14.5" x14ac:dyDescent="0.35">
      <c r="A83" s="2"/>
      <c r="B83" s="2"/>
      <c r="C83" s="2"/>
      <c r="D83" s="2"/>
      <c r="E83" s="2"/>
      <c r="F83" s="24"/>
      <c r="G83" s="2"/>
      <c r="H83" s="2"/>
      <c r="I83" s="2"/>
      <c r="J83" s="2"/>
      <c r="K83" s="2"/>
      <c r="L83" s="2"/>
      <c r="M83" s="2"/>
      <c r="N83" s="2"/>
      <c r="O83" s="2"/>
      <c r="P83" s="2"/>
      <c r="Q83" s="2"/>
      <c r="R83" s="2"/>
      <c r="S83" s="2"/>
      <c r="T83" s="2"/>
      <c r="U83" s="2"/>
      <c r="V83" s="2"/>
      <c r="W83" s="2"/>
      <c r="X83" s="2"/>
      <c r="Y83" s="2"/>
      <c r="Z83" s="2"/>
    </row>
    <row r="84" spans="1:26" ht="14.5" x14ac:dyDescent="0.35">
      <c r="A84" s="2"/>
      <c r="B84" s="2"/>
      <c r="C84" s="2"/>
      <c r="D84" s="2"/>
      <c r="E84" s="2"/>
      <c r="F84" s="24"/>
      <c r="G84" s="2"/>
      <c r="H84" s="2"/>
      <c r="I84" s="2"/>
      <c r="J84" s="2"/>
      <c r="K84" s="2"/>
      <c r="L84" s="2"/>
      <c r="M84" s="2"/>
      <c r="N84" s="2"/>
      <c r="O84" s="2"/>
      <c r="P84" s="2"/>
      <c r="Q84" s="2"/>
      <c r="R84" s="2"/>
      <c r="S84" s="2"/>
      <c r="T84" s="2"/>
      <c r="U84" s="2"/>
      <c r="V84" s="2"/>
      <c r="W84" s="2"/>
      <c r="X84" s="2"/>
      <c r="Y84" s="2"/>
      <c r="Z84" s="2"/>
    </row>
    <row r="85" spans="1:26" ht="14.5" x14ac:dyDescent="0.35">
      <c r="A85" s="2"/>
      <c r="B85" s="2"/>
      <c r="C85" s="2"/>
      <c r="D85" s="2"/>
      <c r="E85" s="2"/>
      <c r="F85" s="24"/>
      <c r="G85" s="2"/>
      <c r="H85" s="2"/>
      <c r="I85" s="2"/>
      <c r="J85" s="2"/>
      <c r="K85" s="2"/>
      <c r="L85" s="2"/>
      <c r="M85" s="2"/>
      <c r="N85" s="2"/>
      <c r="O85" s="2"/>
      <c r="P85" s="2"/>
      <c r="Q85" s="2"/>
      <c r="R85" s="2"/>
      <c r="S85" s="2"/>
      <c r="T85" s="2"/>
      <c r="U85" s="2"/>
      <c r="V85" s="2"/>
      <c r="W85" s="2"/>
      <c r="X85" s="2"/>
      <c r="Y85" s="2"/>
      <c r="Z85" s="2"/>
    </row>
    <row r="86" spans="1:26" ht="14.5" x14ac:dyDescent="0.35">
      <c r="A86" s="2"/>
      <c r="B86" s="2"/>
      <c r="C86" s="2"/>
      <c r="D86" s="2"/>
      <c r="E86" s="2"/>
      <c r="F86" s="24"/>
      <c r="G86" s="2"/>
      <c r="H86" s="2"/>
      <c r="I86" s="2"/>
      <c r="J86" s="2"/>
      <c r="K86" s="2"/>
      <c r="L86" s="2"/>
      <c r="M86" s="2"/>
      <c r="N86" s="2"/>
      <c r="O86" s="2"/>
      <c r="P86" s="2"/>
      <c r="Q86" s="2"/>
      <c r="R86" s="2"/>
      <c r="S86" s="2"/>
      <c r="T86" s="2"/>
      <c r="U86" s="2"/>
      <c r="V86" s="2"/>
      <c r="W86" s="2"/>
      <c r="X86" s="2"/>
      <c r="Y86" s="2"/>
      <c r="Z86" s="2"/>
    </row>
    <row r="87" spans="1:26" ht="14.5" x14ac:dyDescent="0.35">
      <c r="A87" s="2"/>
      <c r="B87" s="2"/>
      <c r="C87" s="2"/>
      <c r="D87" s="2"/>
      <c r="E87" s="2"/>
      <c r="F87" s="24"/>
      <c r="G87" s="2"/>
      <c r="H87" s="2"/>
      <c r="I87" s="2"/>
      <c r="J87" s="2"/>
      <c r="K87" s="2"/>
      <c r="L87" s="2"/>
      <c r="M87" s="2"/>
      <c r="N87" s="2"/>
      <c r="O87" s="2"/>
      <c r="P87" s="2"/>
      <c r="Q87" s="2"/>
      <c r="R87" s="2"/>
      <c r="S87" s="2"/>
      <c r="T87" s="2"/>
      <c r="U87" s="2"/>
      <c r="V87" s="2"/>
      <c r="W87" s="2"/>
      <c r="X87" s="2"/>
      <c r="Y87" s="2"/>
      <c r="Z87" s="2"/>
    </row>
    <row r="88" spans="1:26" ht="14.5" x14ac:dyDescent="0.35">
      <c r="A88" s="2"/>
      <c r="B88" s="2"/>
      <c r="C88" s="2"/>
      <c r="D88" s="2"/>
      <c r="E88" s="2"/>
      <c r="F88" s="24"/>
      <c r="G88" s="2"/>
      <c r="H88" s="2"/>
      <c r="I88" s="2"/>
      <c r="J88" s="2"/>
      <c r="K88" s="2"/>
      <c r="L88" s="2"/>
      <c r="M88" s="2"/>
      <c r="N88" s="2"/>
      <c r="O88" s="2"/>
      <c r="P88" s="2"/>
      <c r="Q88" s="2"/>
      <c r="R88" s="2"/>
      <c r="S88" s="2"/>
      <c r="T88" s="2"/>
      <c r="U88" s="2"/>
      <c r="V88" s="2"/>
      <c r="W88" s="2"/>
      <c r="X88" s="2"/>
      <c r="Y88" s="2"/>
      <c r="Z88" s="2"/>
    </row>
    <row r="89" spans="1:26" ht="14.5" x14ac:dyDescent="0.35">
      <c r="A89" s="2"/>
      <c r="B89" s="2"/>
      <c r="C89" s="2"/>
      <c r="D89" s="2"/>
      <c r="E89" s="2"/>
      <c r="F89" s="24"/>
      <c r="G89" s="2"/>
      <c r="H89" s="2"/>
      <c r="I89" s="2"/>
      <c r="J89" s="2"/>
      <c r="K89" s="2"/>
      <c r="L89" s="2"/>
      <c r="M89" s="2"/>
      <c r="N89" s="2"/>
      <c r="O89" s="2"/>
      <c r="P89" s="2"/>
      <c r="Q89" s="2"/>
      <c r="R89" s="2"/>
      <c r="S89" s="2"/>
      <c r="T89" s="2"/>
      <c r="U89" s="2"/>
      <c r="V89" s="2"/>
      <c r="W89" s="2"/>
      <c r="X89" s="2"/>
      <c r="Y89" s="2"/>
      <c r="Z89" s="2"/>
    </row>
    <row r="90" spans="1:26" ht="14.5" x14ac:dyDescent="0.35">
      <c r="A90" s="2"/>
      <c r="B90" s="2"/>
      <c r="C90" s="2"/>
      <c r="D90" s="2"/>
      <c r="E90" s="2"/>
      <c r="F90" s="24"/>
      <c r="G90" s="2"/>
      <c r="H90" s="2"/>
      <c r="I90" s="2"/>
      <c r="J90" s="2"/>
      <c r="K90" s="2"/>
      <c r="L90" s="2"/>
      <c r="M90" s="2"/>
      <c r="N90" s="2"/>
      <c r="O90" s="2"/>
      <c r="P90" s="2"/>
      <c r="Q90" s="2"/>
      <c r="R90" s="2"/>
      <c r="S90" s="2"/>
      <c r="T90" s="2"/>
      <c r="U90" s="2"/>
      <c r="V90" s="2"/>
      <c r="W90" s="2"/>
      <c r="X90" s="2"/>
      <c r="Y90" s="2"/>
      <c r="Z90" s="2"/>
    </row>
    <row r="91" spans="1:26" ht="14.5" x14ac:dyDescent="0.35">
      <c r="A91" s="2"/>
      <c r="B91" s="2"/>
      <c r="C91" s="2"/>
      <c r="D91" s="2"/>
      <c r="E91" s="2"/>
      <c r="F91" s="24"/>
      <c r="G91" s="2"/>
      <c r="H91" s="2"/>
      <c r="I91" s="2"/>
      <c r="J91" s="2"/>
      <c r="K91" s="2"/>
      <c r="L91" s="2"/>
      <c r="M91" s="2"/>
      <c r="N91" s="2"/>
      <c r="O91" s="2"/>
      <c r="P91" s="2"/>
      <c r="Q91" s="2"/>
      <c r="R91" s="2"/>
      <c r="S91" s="2"/>
      <c r="T91" s="2"/>
      <c r="U91" s="2"/>
      <c r="V91" s="2"/>
      <c r="W91" s="2"/>
      <c r="X91" s="2"/>
      <c r="Y91" s="2"/>
      <c r="Z91" s="2"/>
    </row>
    <row r="92" spans="1:26" ht="14.5" x14ac:dyDescent="0.35">
      <c r="A92" s="2"/>
      <c r="B92" s="2"/>
      <c r="C92" s="2"/>
      <c r="D92" s="2"/>
      <c r="E92" s="2"/>
      <c r="F92" s="24"/>
      <c r="G92" s="2"/>
      <c r="H92" s="2"/>
      <c r="I92" s="2"/>
      <c r="J92" s="2"/>
      <c r="K92" s="2"/>
      <c r="L92" s="2"/>
      <c r="M92" s="2"/>
      <c r="N92" s="2"/>
      <c r="O92" s="2"/>
      <c r="P92" s="2"/>
      <c r="Q92" s="2"/>
      <c r="R92" s="2"/>
      <c r="S92" s="2"/>
      <c r="T92" s="2"/>
      <c r="U92" s="2"/>
      <c r="V92" s="2"/>
      <c r="W92" s="2"/>
      <c r="X92" s="2"/>
      <c r="Y92" s="2"/>
      <c r="Z92" s="2"/>
    </row>
    <row r="93" spans="1:26" ht="14.5" x14ac:dyDescent="0.35">
      <c r="A93" s="2"/>
      <c r="B93" s="2"/>
      <c r="C93" s="2"/>
      <c r="D93" s="2"/>
      <c r="E93" s="2"/>
      <c r="F93" s="24"/>
      <c r="G93" s="2"/>
      <c r="H93" s="2"/>
      <c r="I93" s="2"/>
      <c r="J93" s="2"/>
      <c r="K93" s="2"/>
      <c r="L93" s="2"/>
      <c r="M93" s="2"/>
      <c r="N93" s="2"/>
      <c r="O93" s="2"/>
      <c r="P93" s="2"/>
      <c r="Q93" s="2"/>
      <c r="R93" s="2"/>
      <c r="S93" s="2"/>
      <c r="T93" s="2"/>
      <c r="U93" s="2"/>
      <c r="V93" s="2"/>
      <c r="W93" s="2"/>
      <c r="X93" s="2"/>
      <c r="Y93" s="2"/>
      <c r="Z93" s="2"/>
    </row>
    <row r="94" spans="1:26" ht="14.5" x14ac:dyDescent="0.3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4.5" x14ac:dyDescent="0.3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4.5" x14ac:dyDescent="0.3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4.5" x14ac:dyDescent="0.3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4.5" x14ac:dyDescent="0.3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4.5" x14ac:dyDescent="0.3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4.5" x14ac:dyDescent="0.3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4.5" x14ac:dyDescent="0.3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4.5" x14ac:dyDescent="0.3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4.5" x14ac:dyDescent="0.3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4.5" x14ac:dyDescent="0.3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4.5" x14ac:dyDescent="0.3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4.5" x14ac:dyDescent="0.3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4.5" x14ac:dyDescent="0.3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4.5" x14ac:dyDescent="0.3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4.5" x14ac:dyDescent="0.3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4.5" x14ac:dyDescent="0.3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4.5" x14ac:dyDescent="0.3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4.5" x14ac:dyDescent="0.3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4.5" x14ac:dyDescent="0.3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4.5" x14ac:dyDescent="0.3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4.5" x14ac:dyDescent="0.3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4.5" x14ac:dyDescent="0.3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4.5" x14ac:dyDescent="0.3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4.5" x14ac:dyDescent="0.3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4.5" x14ac:dyDescent="0.3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4.5" x14ac:dyDescent="0.3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4.5" x14ac:dyDescent="0.3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4.5" x14ac:dyDescent="0.3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4.5" x14ac:dyDescent="0.3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4.5" x14ac:dyDescent="0.3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4.5" x14ac:dyDescent="0.3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4.5" x14ac:dyDescent="0.3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4.5" x14ac:dyDescent="0.3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4.5" x14ac:dyDescent="0.3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4.5" x14ac:dyDescent="0.3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4.5" x14ac:dyDescent="0.3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4.5" x14ac:dyDescent="0.3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4.5" x14ac:dyDescent="0.3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4.5" x14ac:dyDescent="0.3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4.5" x14ac:dyDescent="0.3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4.5" x14ac:dyDescent="0.3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4.5" x14ac:dyDescent="0.3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4.5" x14ac:dyDescent="0.3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4.5" x14ac:dyDescent="0.3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4.5" x14ac:dyDescent="0.3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4.5" x14ac:dyDescent="0.3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4.5" x14ac:dyDescent="0.3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4.5" x14ac:dyDescent="0.3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4.5" x14ac:dyDescent="0.3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4.5" x14ac:dyDescent="0.3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4.5" x14ac:dyDescent="0.3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4.5" x14ac:dyDescent="0.3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4.5" x14ac:dyDescent="0.3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4.5" x14ac:dyDescent="0.3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4.5" x14ac:dyDescent="0.3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4.5" x14ac:dyDescent="0.3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4.5" x14ac:dyDescent="0.3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4.5" x14ac:dyDescent="0.3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4.5" x14ac:dyDescent="0.3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4.5" x14ac:dyDescent="0.3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4.5" x14ac:dyDescent="0.3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4.5" x14ac:dyDescent="0.3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4.5" x14ac:dyDescent="0.3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4.5" x14ac:dyDescent="0.3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4.5" x14ac:dyDescent="0.3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4.5" x14ac:dyDescent="0.3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4.5" x14ac:dyDescent="0.3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4.5" x14ac:dyDescent="0.3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4.5" x14ac:dyDescent="0.3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4.5" x14ac:dyDescent="0.3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4.5" x14ac:dyDescent="0.3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4.5" x14ac:dyDescent="0.3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4.5" x14ac:dyDescent="0.3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4.5" x14ac:dyDescent="0.3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4.5" x14ac:dyDescent="0.3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4.5" x14ac:dyDescent="0.3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4.5" x14ac:dyDescent="0.3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4.5" x14ac:dyDescent="0.3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4.5" x14ac:dyDescent="0.3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4.5" x14ac:dyDescent="0.3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4.5" x14ac:dyDescent="0.3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4.5" x14ac:dyDescent="0.3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4.5" x14ac:dyDescent="0.3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4.5" x14ac:dyDescent="0.3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4.5" x14ac:dyDescent="0.3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4.5" x14ac:dyDescent="0.3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4.5" x14ac:dyDescent="0.3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4.5" x14ac:dyDescent="0.3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4.5" x14ac:dyDescent="0.3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4.5" x14ac:dyDescent="0.3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4.5" x14ac:dyDescent="0.3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4.5" x14ac:dyDescent="0.3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4.5" x14ac:dyDescent="0.3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4.5" x14ac:dyDescent="0.3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4.5" x14ac:dyDescent="0.3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4.5" x14ac:dyDescent="0.3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4.5" x14ac:dyDescent="0.3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4.5" x14ac:dyDescent="0.3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4.5" x14ac:dyDescent="0.3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4.5" x14ac:dyDescent="0.3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4.5" x14ac:dyDescent="0.3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4.5" x14ac:dyDescent="0.3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4.5" x14ac:dyDescent="0.3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4.5" x14ac:dyDescent="0.3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4.5" x14ac:dyDescent="0.3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4.5" x14ac:dyDescent="0.3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4.5" x14ac:dyDescent="0.3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4.5" x14ac:dyDescent="0.3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4.5" x14ac:dyDescent="0.3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4.5" x14ac:dyDescent="0.3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4.5" x14ac:dyDescent="0.3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4.5" x14ac:dyDescent="0.3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4.5" x14ac:dyDescent="0.3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4.5" x14ac:dyDescent="0.3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4.5" x14ac:dyDescent="0.3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4.5" x14ac:dyDescent="0.3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4.5" x14ac:dyDescent="0.3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4.5" x14ac:dyDescent="0.3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4.5" x14ac:dyDescent="0.3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4.5" x14ac:dyDescent="0.3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4.5" x14ac:dyDescent="0.3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4.5" x14ac:dyDescent="0.3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4.5" x14ac:dyDescent="0.3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4.5" x14ac:dyDescent="0.3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4.5" x14ac:dyDescent="0.3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4.5" x14ac:dyDescent="0.3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4.5" x14ac:dyDescent="0.3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4.5" x14ac:dyDescent="0.3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4.5" x14ac:dyDescent="0.3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4.5" x14ac:dyDescent="0.3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4.5" x14ac:dyDescent="0.3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4.5" x14ac:dyDescent="0.3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4.5" x14ac:dyDescent="0.3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4.5" x14ac:dyDescent="0.3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4.5" x14ac:dyDescent="0.3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4.5" x14ac:dyDescent="0.3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4.5" x14ac:dyDescent="0.3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4.5" x14ac:dyDescent="0.3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4.5" x14ac:dyDescent="0.3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4.5" x14ac:dyDescent="0.3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4.5" x14ac:dyDescent="0.3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4.5" x14ac:dyDescent="0.3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4.5" x14ac:dyDescent="0.3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4.5" x14ac:dyDescent="0.3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4.5" x14ac:dyDescent="0.3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4.5" x14ac:dyDescent="0.3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4.5" x14ac:dyDescent="0.3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4.5" x14ac:dyDescent="0.3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4.5" x14ac:dyDescent="0.3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4.5" x14ac:dyDescent="0.3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4.5" x14ac:dyDescent="0.3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4.5" x14ac:dyDescent="0.3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4.5" x14ac:dyDescent="0.3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4.5" x14ac:dyDescent="0.3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4.5" x14ac:dyDescent="0.3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4.5" x14ac:dyDescent="0.3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4.5" x14ac:dyDescent="0.3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4.5" x14ac:dyDescent="0.3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4.5" x14ac:dyDescent="0.3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4.5" x14ac:dyDescent="0.3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4.5" x14ac:dyDescent="0.3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4.5" x14ac:dyDescent="0.3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4.5" x14ac:dyDescent="0.3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4.5" x14ac:dyDescent="0.3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4.5" x14ac:dyDescent="0.3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4.5" x14ac:dyDescent="0.3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4.5" x14ac:dyDescent="0.3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4.5" x14ac:dyDescent="0.3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4.5" x14ac:dyDescent="0.3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4.5" x14ac:dyDescent="0.3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4.5" x14ac:dyDescent="0.3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4.5" x14ac:dyDescent="0.3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4.5" x14ac:dyDescent="0.3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4.5" x14ac:dyDescent="0.3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4.5" x14ac:dyDescent="0.3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4.5" x14ac:dyDescent="0.3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4.5" x14ac:dyDescent="0.3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4.5" x14ac:dyDescent="0.3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4.5" x14ac:dyDescent="0.3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4.5" x14ac:dyDescent="0.3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4.5" x14ac:dyDescent="0.3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4.5" x14ac:dyDescent="0.3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4.5" x14ac:dyDescent="0.3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4.5" x14ac:dyDescent="0.3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4.5" x14ac:dyDescent="0.3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4.5" x14ac:dyDescent="0.3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4.5" x14ac:dyDescent="0.3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4.5" x14ac:dyDescent="0.3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4.5" x14ac:dyDescent="0.3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4.5" x14ac:dyDescent="0.3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4.5" x14ac:dyDescent="0.3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4.5" x14ac:dyDescent="0.3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4.5" x14ac:dyDescent="0.3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4.5" x14ac:dyDescent="0.3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4.5" x14ac:dyDescent="0.3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4.5" x14ac:dyDescent="0.3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4.5" x14ac:dyDescent="0.3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4.5" x14ac:dyDescent="0.3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4.5" x14ac:dyDescent="0.3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4.5" x14ac:dyDescent="0.3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4.5" x14ac:dyDescent="0.3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4.5" x14ac:dyDescent="0.3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4.5" x14ac:dyDescent="0.3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4.5" x14ac:dyDescent="0.3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4.5" x14ac:dyDescent="0.3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4.5" x14ac:dyDescent="0.3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4.5" x14ac:dyDescent="0.3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4.5" x14ac:dyDescent="0.3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4.5" x14ac:dyDescent="0.3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4.5" x14ac:dyDescent="0.3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4.5" x14ac:dyDescent="0.3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4.5" x14ac:dyDescent="0.3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4.5" x14ac:dyDescent="0.3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4.5" x14ac:dyDescent="0.3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4.5" x14ac:dyDescent="0.3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4.5" x14ac:dyDescent="0.3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4.5" x14ac:dyDescent="0.3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4.5" x14ac:dyDescent="0.3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4.5" x14ac:dyDescent="0.3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4.5" x14ac:dyDescent="0.3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4.5" x14ac:dyDescent="0.3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4.5" x14ac:dyDescent="0.3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4.5" x14ac:dyDescent="0.3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4.5" x14ac:dyDescent="0.3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4.5" x14ac:dyDescent="0.3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4.5" x14ac:dyDescent="0.3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4.5" x14ac:dyDescent="0.3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4.5" x14ac:dyDescent="0.3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4.5" x14ac:dyDescent="0.3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4.5" x14ac:dyDescent="0.3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4.5" x14ac:dyDescent="0.3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4.5" x14ac:dyDescent="0.3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4.5" x14ac:dyDescent="0.3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4.5" x14ac:dyDescent="0.3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4.5" x14ac:dyDescent="0.3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4.5" x14ac:dyDescent="0.3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4.5" x14ac:dyDescent="0.3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4.5" x14ac:dyDescent="0.3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4.5" x14ac:dyDescent="0.3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4.5" x14ac:dyDescent="0.3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4.5" x14ac:dyDescent="0.3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4.5" x14ac:dyDescent="0.3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4.5" x14ac:dyDescent="0.3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4.5" x14ac:dyDescent="0.3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4.5" x14ac:dyDescent="0.3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4.5" x14ac:dyDescent="0.3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4.5" x14ac:dyDescent="0.3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4.5" x14ac:dyDescent="0.3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4.5" x14ac:dyDescent="0.3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4.5" x14ac:dyDescent="0.3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4.5" x14ac:dyDescent="0.3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4.5" x14ac:dyDescent="0.3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4.5" x14ac:dyDescent="0.3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4.5" x14ac:dyDescent="0.3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4.5" x14ac:dyDescent="0.3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4.5" x14ac:dyDescent="0.3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4.5" x14ac:dyDescent="0.3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4.5" x14ac:dyDescent="0.3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4.5" x14ac:dyDescent="0.3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4.5" x14ac:dyDescent="0.3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4.5" x14ac:dyDescent="0.3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4.5" x14ac:dyDescent="0.3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4.5" x14ac:dyDescent="0.3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4.5" x14ac:dyDescent="0.3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4.5" x14ac:dyDescent="0.3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4.5" x14ac:dyDescent="0.3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4.5" x14ac:dyDescent="0.3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4.5" x14ac:dyDescent="0.3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4.5" x14ac:dyDescent="0.3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4.5" x14ac:dyDescent="0.3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4.5" x14ac:dyDescent="0.3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4.5" x14ac:dyDescent="0.3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4.5" x14ac:dyDescent="0.3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4.5" x14ac:dyDescent="0.3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4.5" x14ac:dyDescent="0.3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4.5" x14ac:dyDescent="0.3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4.5" x14ac:dyDescent="0.3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4.5" x14ac:dyDescent="0.3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4.5" x14ac:dyDescent="0.3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4.5" x14ac:dyDescent="0.3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4.5" x14ac:dyDescent="0.3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4.5" x14ac:dyDescent="0.3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4.5" x14ac:dyDescent="0.3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4.5" x14ac:dyDescent="0.3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4.5" x14ac:dyDescent="0.3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4.5" x14ac:dyDescent="0.3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4.5" x14ac:dyDescent="0.3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4.5" x14ac:dyDescent="0.3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4.5" x14ac:dyDescent="0.3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4.5" x14ac:dyDescent="0.3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4.5" x14ac:dyDescent="0.3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4.5" x14ac:dyDescent="0.3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4.5" x14ac:dyDescent="0.3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4.5" x14ac:dyDescent="0.3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4.5" x14ac:dyDescent="0.3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4.5" x14ac:dyDescent="0.3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4.5" x14ac:dyDescent="0.3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4.5" x14ac:dyDescent="0.3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4.5" x14ac:dyDescent="0.3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4.5" x14ac:dyDescent="0.3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4.5" x14ac:dyDescent="0.3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4.5" x14ac:dyDescent="0.3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4.5" x14ac:dyDescent="0.3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4.5" x14ac:dyDescent="0.3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4.5" x14ac:dyDescent="0.3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4.5" x14ac:dyDescent="0.3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4.5" x14ac:dyDescent="0.3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4.5" x14ac:dyDescent="0.3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4.5" x14ac:dyDescent="0.3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4.5" x14ac:dyDescent="0.3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4.5" x14ac:dyDescent="0.3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4.5" x14ac:dyDescent="0.3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4.5" x14ac:dyDescent="0.3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4.5" x14ac:dyDescent="0.3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4.5" x14ac:dyDescent="0.3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4.5" x14ac:dyDescent="0.3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4.5" x14ac:dyDescent="0.3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4.5" x14ac:dyDescent="0.3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4.5" x14ac:dyDescent="0.3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4.5" x14ac:dyDescent="0.3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4.5" x14ac:dyDescent="0.3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4.5" x14ac:dyDescent="0.3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4.5" x14ac:dyDescent="0.3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4.5" x14ac:dyDescent="0.3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4.5" x14ac:dyDescent="0.3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4.5" x14ac:dyDescent="0.3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4.5" x14ac:dyDescent="0.3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4.5" x14ac:dyDescent="0.3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4.5" x14ac:dyDescent="0.3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4.5" x14ac:dyDescent="0.3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4.5" x14ac:dyDescent="0.3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4.5" x14ac:dyDescent="0.3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4.5" x14ac:dyDescent="0.3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4.5" x14ac:dyDescent="0.3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4.5" x14ac:dyDescent="0.3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4.5" x14ac:dyDescent="0.3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4.5" x14ac:dyDescent="0.3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4.5" x14ac:dyDescent="0.3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4.5" x14ac:dyDescent="0.3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4.5" x14ac:dyDescent="0.3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4.5" x14ac:dyDescent="0.3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4.5" x14ac:dyDescent="0.3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4.5" x14ac:dyDescent="0.3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4.5" x14ac:dyDescent="0.3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4.5" x14ac:dyDescent="0.3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4.5" x14ac:dyDescent="0.3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4.5" x14ac:dyDescent="0.3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4.5" x14ac:dyDescent="0.3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4.5" x14ac:dyDescent="0.3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4.5" x14ac:dyDescent="0.3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4.5" x14ac:dyDescent="0.3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4.5" x14ac:dyDescent="0.3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4.5" x14ac:dyDescent="0.3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4.5" x14ac:dyDescent="0.3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4.5" x14ac:dyDescent="0.3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4.5" x14ac:dyDescent="0.3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4.5" x14ac:dyDescent="0.3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4.5" x14ac:dyDescent="0.3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4.5" x14ac:dyDescent="0.3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4.5" x14ac:dyDescent="0.3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4.5" x14ac:dyDescent="0.3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4.5" x14ac:dyDescent="0.3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4.5" x14ac:dyDescent="0.3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4.5" x14ac:dyDescent="0.3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4.5" x14ac:dyDescent="0.3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4.5" x14ac:dyDescent="0.3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4.5" x14ac:dyDescent="0.3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4.5" x14ac:dyDescent="0.3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4.5" x14ac:dyDescent="0.3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4.5" x14ac:dyDescent="0.3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4.5" x14ac:dyDescent="0.3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4.5" x14ac:dyDescent="0.3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4.5" x14ac:dyDescent="0.3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4.5" x14ac:dyDescent="0.3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4.5" x14ac:dyDescent="0.3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4.5" x14ac:dyDescent="0.3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4.5" x14ac:dyDescent="0.3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4.5" x14ac:dyDescent="0.3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4.5" x14ac:dyDescent="0.3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4.5" x14ac:dyDescent="0.3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4.5" x14ac:dyDescent="0.3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4.5" x14ac:dyDescent="0.3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4.5" x14ac:dyDescent="0.3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4.5" x14ac:dyDescent="0.3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4.5" x14ac:dyDescent="0.3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4.5" x14ac:dyDescent="0.3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4.5" x14ac:dyDescent="0.3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4.5" x14ac:dyDescent="0.3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4.5" x14ac:dyDescent="0.3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4.5" x14ac:dyDescent="0.3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4.5" x14ac:dyDescent="0.3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4.5" x14ac:dyDescent="0.3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4.5" x14ac:dyDescent="0.3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4.5" x14ac:dyDescent="0.3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4.5" x14ac:dyDescent="0.3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4.5" x14ac:dyDescent="0.3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4.5" x14ac:dyDescent="0.3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4.5" x14ac:dyDescent="0.3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4.5" x14ac:dyDescent="0.3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4.5" x14ac:dyDescent="0.3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4.5" x14ac:dyDescent="0.3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4.5" x14ac:dyDescent="0.3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4.5" x14ac:dyDescent="0.3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4.5" x14ac:dyDescent="0.3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4.5" x14ac:dyDescent="0.3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4.5" x14ac:dyDescent="0.3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4.5" x14ac:dyDescent="0.3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4.5" x14ac:dyDescent="0.3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4.5" x14ac:dyDescent="0.3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4.5" x14ac:dyDescent="0.3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4.5" x14ac:dyDescent="0.3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4.5" x14ac:dyDescent="0.3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4.5" x14ac:dyDescent="0.3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4.5" x14ac:dyDescent="0.3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4.5" x14ac:dyDescent="0.3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4.5" x14ac:dyDescent="0.3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4.5" x14ac:dyDescent="0.3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4.5" x14ac:dyDescent="0.3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4.5" x14ac:dyDescent="0.3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4.5" x14ac:dyDescent="0.3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4.5" x14ac:dyDescent="0.3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4.5" x14ac:dyDescent="0.3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4.5" x14ac:dyDescent="0.3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4.5" x14ac:dyDescent="0.3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4.5" x14ac:dyDescent="0.3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4.5" x14ac:dyDescent="0.3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4.5" x14ac:dyDescent="0.3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4.5" x14ac:dyDescent="0.3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4.5" x14ac:dyDescent="0.3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4.5" x14ac:dyDescent="0.3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4.5" x14ac:dyDescent="0.3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4.5" x14ac:dyDescent="0.3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4.5" x14ac:dyDescent="0.3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4.5" x14ac:dyDescent="0.3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4.5" x14ac:dyDescent="0.3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4.5" x14ac:dyDescent="0.3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4.5" x14ac:dyDescent="0.3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4.5" x14ac:dyDescent="0.3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4.5" x14ac:dyDescent="0.3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4.5" x14ac:dyDescent="0.3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4.5" x14ac:dyDescent="0.3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4.5" x14ac:dyDescent="0.3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4.5" x14ac:dyDescent="0.3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4.5" x14ac:dyDescent="0.3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4.5" x14ac:dyDescent="0.3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4.5" x14ac:dyDescent="0.3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4.5" x14ac:dyDescent="0.3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4.5" x14ac:dyDescent="0.3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4.5" x14ac:dyDescent="0.3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4.5" x14ac:dyDescent="0.3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4.5" x14ac:dyDescent="0.3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4.5" x14ac:dyDescent="0.3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4.5" x14ac:dyDescent="0.3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4.5" x14ac:dyDescent="0.3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4.5" x14ac:dyDescent="0.3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4.5" x14ac:dyDescent="0.3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4.5" x14ac:dyDescent="0.3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4.5" x14ac:dyDescent="0.3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4.5" x14ac:dyDescent="0.3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4.5" x14ac:dyDescent="0.3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4.5" x14ac:dyDescent="0.3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4.5" x14ac:dyDescent="0.3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4.5" x14ac:dyDescent="0.3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4.5" x14ac:dyDescent="0.3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4.5" x14ac:dyDescent="0.3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4.5" x14ac:dyDescent="0.3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4.5" x14ac:dyDescent="0.3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4.5" x14ac:dyDescent="0.3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4.5" x14ac:dyDescent="0.3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4.5" x14ac:dyDescent="0.3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4.5" x14ac:dyDescent="0.3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4.5" x14ac:dyDescent="0.3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4.5" x14ac:dyDescent="0.3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4.5" x14ac:dyDescent="0.3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4.5" x14ac:dyDescent="0.3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4.5" x14ac:dyDescent="0.3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4.5" x14ac:dyDescent="0.3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4.5" x14ac:dyDescent="0.3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4.5" x14ac:dyDescent="0.3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4.5" x14ac:dyDescent="0.3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4.5" x14ac:dyDescent="0.3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4.5" x14ac:dyDescent="0.3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4.5" x14ac:dyDescent="0.3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4.5" x14ac:dyDescent="0.3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4.5" x14ac:dyDescent="0.3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4.5" x14ac:dyDescent="0.3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4.5" x14ac:dyDescent="0.3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4.5" x14ac:dyDescent="0.3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4.5" x14ac:dyDescent="0.3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4.5" x14ac:dyDescent="0.3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4.5" x14ac:dyDescent="0.3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4.5" x14ac:dyDescent="0.3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4.5" x14ac:dyDescent="0.3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4.5" x14ac:dyDescent="0.3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4.5" x14ac:dyDescent="0.3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4.5" x14ac:dyDescent="0.3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4.5" x14ac:dyDescent="0.3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4.5" x14ac:dyDescent="0.3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4.5" x14ac:dyDescent="0.3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4.5" x14ac:dyDescent="0.3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4.5" x14ac:dyDescent="0.3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4.5" x14ac:dyDescent="0.3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4.5" x14ac:dyDescent="0.3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4.5" x14ac:dyDescent="0.3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4.5" x14ac:dyDescent="0.3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4.5" x14ac:dyDescent="0.3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4.5" x14ac:dyDescent="0.3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4.5" x14ac:dyDescent="0.3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4.5" x14ac:dyDescent="0.3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4.5" x14ac:dyDescent="0.3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4.5" x14ac:dyDescent="0.3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4.5" x14ac:dyDescent="0.3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4.5" x14ac:dyDescent="0.3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4.5" x14ac:dyDescent="0.3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4.5" x14ac:dyDescent="0.3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4.5" x14ac:dyDescent="0.3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4.5" x14ac:dyDescent="0.3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4.5" x14ac:dyDescent="0.3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4.5" x14ac:dyDescent="0.3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4.5" x14ac:dyDescent="0.3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4.5" x14ac:dyDescent="0.3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4.5" x14ac:dyDescent="0.3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4.5" x14ac:dyDescent="0.3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4.5" x14ac:dyDescent="0.3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4.5" x14ac:dyDescent="0.3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4.5" x14ac:dyDescent="0.3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4.5" x14ac:dyDescent="0.3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4.5" x14ac:dyDescent="0.3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4.5" x14ac:dyDescent="0.3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4.5" x14ac:dyDescent="0.3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4.5" x14ac:dyDescent="0.3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4.5" x14ac:dyDescent="0.3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4.5" x14ac:dyDescent="0.3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4.5" x14ac:dyDescent="0.3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4.5" x14ac:dyDescent="0.3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4.5" x14ac:dyDescent="0.3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4.5" x14ac:dyDescent="0.3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4.5" x14ac:dyDescent="0.3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4.5" x14ac:dyDescent="0.3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4.5" x14ac:dyDescent="0.3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4.5" x14ac:dyDescent="0.3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4.5" x14ac:dyDescent="0.3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4.5" x14ac:dyDescent="0.3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4.5" x14ac:dyDescent="0.3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4.5" x14ac:dyDescent="0.3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4.5" x14ac:dyDescent="0.3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4.5" x14ac:dyDescent="0.3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4.5" x14ac:dyDescent="0.3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4.5" x14ac:dyDescent="0.3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4.5" x14ac:dyDescent="0.3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4.5" x14ac:dyDescent="0.3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4.5" x14ac:dyDescent="0.3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4.5" x14ac:dyDescent="0.3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4.5" x14ac:dyDescent="0.3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4.5" x14ac:dyDescent="0.3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4.5" x14ac:dyDescent="0.3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4.5" x14ac:dyDescent="0.3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4.5" x14ac:dyDescent="0.3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4.5" x14ac:dyDescent="0.3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4.5" x14ac:dyDescent="0.3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4.5" x14ac:dyDescent="0.3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4.5" x14ac:dyDescent="0.3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4.5" x14ac:dyDescent="0.3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4.5" x14ac:dyDescent="0.3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4.5" x14ac:dyDescent="0.3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4.5" x14ac:dyDescent="0.3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4.5" x14ac:dyDescent="0.3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4.5" x14ac:dyDescent="0.3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4.5" x14ac:dyDescent="0.3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4.5" x14ac:dyDescent="0.3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4.5" x14ac:dyDescent="0.3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4.5" x14ac:dyDescent="0.3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4.5" x14ac:dyDescent="0.3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4.5" x14ac:dyDescent="0.3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4.5" x14ac:dyDescent="0.3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4.5" x14ac:dyDescent="0.3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4.5" x14ac:dyDescent="0.3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4.5" x14ac:dyDescent="0.3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4.5" x14ac:dyDescent="0.3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4.5" x14ac:dyDescent="0.3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4.5" x14ac:dyDescent="0.3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4.5" x14ac:dyDescent="0.3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4.5" x14ac:dyDescent="0.3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4.5" x14ac:dyDescent="0.3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4.5" x14ac:dyDescent="0.3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4.5" x14ac:dyDescent="0.3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4.5" x14ac:dyDescent="0.3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4.5" x14ac:dyDescent="0.3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4.5" x14ac:dyDescent="0.3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4.5" x14ac:dyDescent="0.3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4.5" x14ac:dyDescent="0.3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4.5" x14ac:dyDescent="0.3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4.5" x14ac:dyDescent="0.3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4.5" x14ac:dyDescent="0.3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4.5" x14ac:dyDescent="0.3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4.5" x14ac:dyDescent="0.3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4.5" x14ac:dyDescent="0.3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4.5" x14ac:dyDescent="0.3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4.5" x14ac:dyDescent="0.3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4.5" x14ac:dyDescent="0.3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4.5" x14ac:dyDescent="0.3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4.5" x14ac:dyDescent="0.3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4.5" x14ac:dyDescent="0.3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4.5" x14ac:dyDescent="0.3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4.5" x14ac:dyDescent="0.3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4.5" x14ac:dyDescent="0.3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4.5" x14ac:dyDescent="0.3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4.5" x14ac:dyDescent="0.3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4.5" x14ac:dyDescent="0.3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4.5" x14ac:dyDescent="0.3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4.5" x14ac:dyDescent="0.3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4.5" x14ac:dyDescent="0.3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4.5" x14ac:dyDescent="0.3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4.5" x14ac:dyDescent="0.3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4.5" x14ac:dyDescent="0.3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4.5" x14ac:dyDescent="0.3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4.5" x14ac:dyDescent="0.3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4.5" x14ac:dyDescent="0.3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4.5" x14ac:dyDescent="0.3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4.5" x14ac:dyDescent="0.3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4.5" x14ac:dyDescent="0.3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4.5" x14ac:dyDescent="0.3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4.5" x14ac:dyDescent="0.3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4.5" x14ac:dyDescent="0.3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4.5" x14ac:dyDescent="0.3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4.5" x14ac:dyDescent="0.3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4.5" x14ac:dyDescent="0.3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4.5" x14ac:dyDescent="0.3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4.5" x14ac:dyDescent="0.3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4.5" x14ac:dyDescent="0.3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4.5" x14ac:dyDescent="0.3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4.5" x14ac:dyDescent="0.3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4.5" x14ac:dyDescent="0.3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4.5" x14ac:dyDescent="0.3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4.5" x14ac:dyDescent="0.3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4.5" x14ac:dyDescent="0.3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4.5" x14ac:dyDescent="0.3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4.5" x14ac:dyDescent="0.3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4.5" x14ac:dyDescent="0.3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4.5" x14ac:dyDescent="0.3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4.5" x14ac:dyDescent="0.3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4.5" x14ac:dyDescent="0.3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4.5" x14ac:dyDescent="0.3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4.5" x14ac:dyDescent="0.3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4.5" x14ac:dyDescent="0.3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4.5" x14ac:dyDescent="0.3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4.5" x14ac:dyDescent="0.3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4.5" x14ac:dyDescent="0.3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4.5" x14ac:dyDescent="0.3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4.5" x14ac:dyDescent="0.3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4.5" x14ac:dyDescent="0.3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4.5" x14ac:dyDescent="0.3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4.5" x14ac:dyDescent="0.3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4.5" x14ac:dyDescent="0.3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4.5" x14ac:dyDescent="0.3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4.5" x14ac:dyDescent="0.3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4.5" x14ac:dyDescent="0.3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4.5" x14ac:dyDescent="0.3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4.5" x14ac:dyDescent="0.3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4.5" x14ac:dyDescent="0.3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4.5" x14ac:dyDescent="0.3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4.5" x14ac:dyDescent="0.3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4.5" x14ac:dyDescent="0.3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4.5" x14ac:dyDescent="0.3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4.5" x14ac:dyDescent="0.3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4.5" x14ac:dyDescent="0.3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4.5" x14ac:dyDescent="0.3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4.5" x14ac:dyDescent="0.3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4.5" x14ac:dyDescent="0.3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4.5" x14ac:dyDescent="0.3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4.5" x14ac:dyDescent="0.3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4.5" x14ac:dyDescent="0.3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4.5" x14ac:dyDescent="0.3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4.5" x14ac:dyDescent="0.3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4.5" x14ac:dyDescent="0.3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4.5" x14ac:dyDescent="0.3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4.5" x14ac:dyDescent="0.3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4.5" x14ac:dyDescent="0.3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4.5" x14ac:dyDescent="0.3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4.5" x14ac:dyDescent="0.3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4.5" x14ac:dyDescent="0.3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4.5" x14ac:dyDescent="0.3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4.5" x14ac:dyDescent="0.3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4.5" x14ac:dyDescent="0.3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4.5" x14ac:dyDescent="0.3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4.5" x14ac:dyDescent="0.3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4.5" x14ac:dyDescent="0.3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4.5" x14ac:dyDescent="0.3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4.5" x14ac:dyDescent="0.3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4.5" x14ac:dyDescent="0.3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4.5" x14ac:dyDescent="0.3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4.5" x14ac:dyDescent="0.3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4.5" x14ac:dyDescent="0.3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4.5" x14ac:dyDescent="0.3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4.5" x14ac:dyDescent="0.3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4.5" x14ac:dyDescent="0.3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4.5" x14ac:dyDescent="0.3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4.5" x14ac:dyDescent="0.3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4.5" x14ac:dyDescent="0.3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4.5" x14ac:dyDescent="0.3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4.5" x14ac:dyDescent="0.3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4.5" x14ac:dyDescent="0.3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4.5" x14ac:dyDescent="0.3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4.5" x14ac:dyDescent="0.3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4.5" x14ac:dyDescent="0.3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4.5" x14ac:dyDescent="0.3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4.5" x14ac:dyDescent="0.3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4.5" x14ac:dyDescent="0.3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4.5" x14ac:dyDescent="0.3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4.5" x14ac:dyDescent="0.3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4.5" x14ac:dyDescent="0.3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4.5" x14ac:dyDescent="0.3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4.5" x14ac:dyDescent="0.3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4.5" x14ac:dyDescent="0.3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4.5" x14ac:dyDescent="0.3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4.5" x14ac:dyDescent="0.3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4.5" x14ac:dyDescent="0.3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4.5" x14ac:dyDescent="0.3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4.5" x14ac:dyDescent="0.3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4.5" x14ac:dyDescent="0.3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4.5" x14ac:dyDescent="0.3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4.5" x14ac:dyDescent="0.3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4.5" x14ac:dyDescent="0.3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4.5" x14ac:dyDescent="0.3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4.5" x14ac:dyDescent="0.3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4.5" x14ac:dyDescent="0.3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4.5" x14ac:dyDescent="0.3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4.5" x14ac:dyDescent="0.3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4.5" x14ac:dyDescent="0.3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4.5" x14ac:dyDescent="0.3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4.5" x14ac:dyDescent="0.3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4.5" x14ac:dyDescent="0.3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4.5" x14ac:dyDescent="0.3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4.5" x14ac:dyDescent="0.3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4.5" x14ac:dyDescent="0.3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4.5" x14ac:dyDescent="0.3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4.5" x14ac:dyDescent="0.3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4.5" x14ac:dyDescent="0.3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4.5" x14ac:dyDescent="0.3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4.5" x14ac:dyDescent="0.3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4.5" x14ac:dyDescent="0.3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4.5" x14ac:dyDescent="0.3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4.5" x14ac:dyDescent="0.3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4.5" x14ac:dyDescent="0.3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4.5" x14ac:dyDescent="0.3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4.5" x14ac:dyDescent="0.3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4.5" x14ac:dyDescent="0.3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4.5" x14ac:dyDescent="0.3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4.5" x14ac:dyDescent="0.3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4.5" x14ac:dyDescent="0.3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4.5" x14ac:dyDescent="0.3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4.5" x14ac:dyDescent="0.3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4.5" x14ac:dyDescent="0.3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4.5" x14ac:dyDescent="0.3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4.5" x14ac:dyDescent="0.3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4.5" x14ac:dyDescent="0.3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4.5" x14ac:dyDescent="0.3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4.5" x14ac:dyDescent="0.3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4.5" x14ac:dyDescent="0.3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4.5" x14ac:dyDescent="0.3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4.5" x14ac:dyDescent="0.3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4.5" x14ac:dyDescent="0.3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4.5" x14ac:dyDescent="0.3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4.5" x14ac:dyDescent="0.3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4.5" x14ac:dyDescent="0.3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4.5" x14ac:dyDescent="0.3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4.5" x14ac:dyDescent="0.3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4.5" x14ac:dyDescent="0.3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4.5" x14ac:dyDescent="0.3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4.5" x14ac:dyDescent="0.3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4.5" x14ac:dyDescent="0.3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4.5" x14ac:dyDescent="0.3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4.5" x14ac:dyDescent="0.3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4.5" x14ac:dyDescent="0.3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4.5" x14ac:dyDescent="0.3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4.5" x14ac:dyDescent="0.3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4.5" x14ac:dyDescent="0.3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4.5" x14ac:dyDescent="0.3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4.5" x14ac:dyDescent="0.3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4.5" x14ac:dyDescent="0.3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4.5" x14ac:dyDescent="0.3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4.5" x14ac:dyDescent="0.3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4.5" x14ac:dyDescent="0.3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4.5" x14ac:dyDescent="0.3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4.5" x14ac:dyDescent="0.3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4.5" x14ac:dyDescent="0.3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4.5" x14ac:dyDescent="0.3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4.5" x14ac:dyDescent="0.3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4.5" x14ac:dyDescent="0.3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4.5" x14ac:dyDescent="0.3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4.5" x14ac:dyDescent="0.3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4.5" x14ac:dyDescent="0.3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4.5" x14ac:dyDescent="0.3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4.5" x14ac:dyDescent="0.3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4.5" x14ac:dyDescent="0.3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4.5" x14ac:dyDescent="0.3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4.5" x14ac:dyDescent="0.3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4.5" x14ac:dyDescent="0.3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4.5" x14ac:dyDescent="0.3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4.5" x14ac:dyDescent="0.3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4.5" x14ac:dyDescent="0.3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4.5" x14ac:dyDescent="0.3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4.5" x14ac:dyDescent="0.3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4.5" x14ac:dyDescent="0.3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4.5" x14ac:dyDescent="0.3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4.5" x14ac:dyDescent="0.3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4.5" x14ac:dyDescent="0.3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4.5" x14ac:dyDescent="0.3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4.5" x14ac:dyDescent="0.3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4.5" x14ac:dyDescent="0.3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4.5" x14ac:dyDescent="0.3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4.5" x14ac:dyDescent="0.3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4.5" x14ac:dyDescent="0.3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4.5" x14ac:dyDescent="0.3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4.5" x14ac:dyDescent="0.3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4.5" x14ac:dyDescent="0.3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4.5" x14ac:dyDescent="0.3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4.5" x14ac:dyDescent="0.3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4.5" x14ac:dyDescent="0.3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4.5" x14ac:dyDescent="0.3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4.5" x14ac:dyDescent="0.3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4.5" x14ac:dyDescent="0.3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4.5" x14ac:dyDescent="0.3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4.5" x14ac:dyDescent="0.3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4.5" x14ac:dyDescent="0.3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4.5" x14ac:dyDescent="0.3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4.5" x14ac:dyDescent="0.3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4.5" x14ac:dyDescent="0.3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4.5" x14ac:dyDescent="0.3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4.5" x14ac:dyDescent="0.3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4.5" x14ac:dyDescent="0.3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4.5" x14ac:dyDescent="0.3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4.5" x14ac:dyDescent="0.3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4.5" x14ac:dyDescent="0.3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4.5" x14ac:dyDescent="0.3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4.5" x14ac:dyDescent="0.3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4.5" x14ac:dyDescent="0.3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4.5" x14ac:dyDescent="0.3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4.5" x14ac:dyDescent="0.3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4.5" x14ac:dyDescent="0.3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4.5" x14ac:dyDescent="0.3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4.5" x14ac:dyDescent="0.3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4.5" x14ac:dyDescent="0.3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4.5" x14ac:dyDescent="0.3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4.5" x14ac:dyDescent="0.3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4.5" x14ac:dyDescent="0.3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4.5" x14ac:dyDescent="0.3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4.5" x14ac:dyDescent="0.3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4.5" x14ac:dyDescent="0.3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4.5" x14ac:dyDescent="0.3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4.5" x14ac:dyDescent="0.3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4.5" x14ac:dyDescent="0.3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4.5" x14ac:dyDescent="0.3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4.5" x14ac:dyDescent="0.3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4.5" x14ac:dyDescent="0.3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4.5" x14ac:dyDescent="0.3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4.5" x14ac:dyDescent="0.3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4.5" x14ac:dyDescent="0.3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4.5" x14ac:dyDescent="0.3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4.5" x14ac:dyDescent="0.3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4.5" x14ac:dyDescent="0.3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4.5" x14ac:dyDescent="0.3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4.5" x14ac:dyDescent="0.3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4.5" x14ac:dyDescent="0.3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4.5" x14ac:dyDescent="0.3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4.5" x14ac:dyDescent="0.3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4.5" x14ac:dyDescent="0.3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4.5" x14ac:dyDescent="0.3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4.5" x14ac:dyDescent="0.3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4.5" x14ac:dyDescent="0.3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4.5" x14ac:dyDescent="0.3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4.5" x14ac:dyDescent="0.3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4.5" x14ac:dyDescent="0.3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4.5" x14ac:dyDescent="0.3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4.5" x14ac:dyDescent="0.3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4.5" x14ac:dyDescent="0.3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4.5" x14ac:dyDescent="0.3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4.5" x14ac:dyDescent="0.3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4.5" x14ac:dyDescent="0.3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4.5" x14ac:dyDescent="0.3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4.5" x14ac:dyDescent="0.3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4.5" x14ac:dyDescent="0.3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4.5" x14ac:dyDescent="0.3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4.5" x14ac:dyDescent="0.3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4.5" x14ac:dyDescent="0.3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4.5" x14ac:dyDescent="0.3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4.5" x14ac:dyDescent="0.3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4.5" x14ac:dyDescent="0.3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4.5" x14ac:dyDescent="0.3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4.5" x14ac:dyDescent="0.3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4.5" x14ac:dyDescent="0.3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4.5" x14ac:dyDescent="0.3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4.5" x14ac:dyDescent="0.3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4.5" x14ac:dyDescent="0.3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4.5" x14ac:dyDescent="0.3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4.5" x14ac:dyDescent="0.3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4.5" x14ac:dyDescent="0.3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4.5" x14ac:dyDescent="0.3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4.5" x14ac:dyDescent="0.3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4.5" x14ac:dyDescent="0.3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4.5" x14ac:dyDescent="0.3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4.5" x14ac:dyDescent="0.3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4.5" x14ac:dyDescent="0.3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4.5" x14ac:dyDescent="0.3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4.5" x14ac:dyDescent="0.3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4.5" x14ac:dyDescent="0.3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row r="1001" spans="1:26" ht="14.5" x14ac:dyDescent="0.35">
      <c r="A1001" s="2"/>
      <c r="B1001" s="2"/>
      <c r="C1001" s="2"/>
      <c r="D1001" s="2"/>
      <c r="E1001" s="2"/>
      <c r="F1001" s="2"/>
      <c r="G1001" s="2"/>
      <c r="H1001" s="2"/>
      <c r="I1001" s="2"/>
      <c r="J1001" s="2"/>
      <c r="K1001" s="2"/>
      <c r="L1001" s="2"/>
      <c r="M1001" s="2"/>
      <c r="N1001" s="2"/>
      <c r="O1001" s="2"/>
      <c r="P1001" s="2"/>
      <c r="Q1001" s="2"/>
      <c r="R1001" s="2"/>
      <c r="S1001" s="2"/>
      <c r="T1001" s="2"/>
      <c r="U1001" s="2"/>
      <c r="V1001" s="2"/>
      <c r="W1001" s="2"/>
      <c r="X1001" s="2"/>
      <c r="Y1001" s="2"/>
      <c r="Z1001" s="2"/>
    </row>
    <row r="1002" spans="1:26" ht="14.5" x14ac:dyDescent="0.35">
      <c r="A1002" s="2"/>
      <c r="B1002" s="2"/>
      <c r="C1002" s="2"/>
      <c r="D1002" s="2"/>
      <c r="E1002" s="2"/>
      <c r="F1002" s="2"/>
      <c r="G1002" s="2"/>
      <c r="H1002" s="2"/>
      <c r="I1002" s="2"/>
      <c r="J1002" s="2"/>
      <c r="K1002" s="2"/>
      <c r="L1002" s="2"/>
      <c r="M1002" s="2"/>
      <c r="N1002" s="2"/>
      <c r="O1002" s="2"/>
      <c r="P1002" s="2"/>
      <c r="Q1002" s="2"/>
      <c r="R1002" s="2"/>
      <c r="S1002" s="2"/>
      <c r="T1002" s="2"/>
      <c r="U1002" s="2"/>
      <c r="V1002" s="2"/>
      <c r="W1002" s="2"/>
      <c r="X1002" s="2"/>
      <c r="Y1002" s="2"/>
      <c r="Z1002" s="2"/>
    </row>
    <row r="1003" spans="1:26" ht="14.5" x14ac:dyDescent="0.35">
      <c r="A1003" s="2"/>
      <c r="B1003" s="2"/>
      <c r="C1003" s="2"/>
      <c r="D1003" s="2"/>
      <c r="E1003" s="2"/>
      <c r="F1003" s="2"/>
      <c r="G1003" s="2"/>
      <c r="H1003" s="2"/>
      <c r="I1003" s="2"/>
      <c r="J1003" s="2"/>
      <c r="K1003" s="2"/>
      <c r="L1003" s="2"/>
      <c r="M1003" s="2"/>
      <c r="N1003" s="2"/>
      <c r="O1003" s="2"/>
      <c r="P1003" s="2"/>
      <c r="Q1003" s="2"/>
      <c r="R1003" s="2"/>
      <c r="S1003" s="2"/>
      <c r="T1003" s="2"/>
      <c r="U1003" s="2"/>
      <c r="V1003" s="2"/>
      <c r="W1003" s="2"/>
      <c r="X1003" s="2"/>
      <c r="Y1003" s="2"/>
      <c r="Z1003" s="2"/>
    </row>
    <row r="1004" spans="1:26" ht="14.5" x14ac:dyDescent="0.35">
      <c r="A1004" s="2"/>
      <c r="B1004" s="2"/>
      <c r="C1004" s="2"/>
      <c r="D1004" s="2"/>
      <c r="E1004" s="2"/>
      <c r="F1004" s="2"/>
      <c r="G1004" s="2"/>
      <c r="H1004" s="2"/>
      <c r="I1004" s="2"/>
      <c r="J1004" s="2"/>
      <c r="K1004" s="2"/>
      <c r="L1004" s="2"/>
      <c r="M1004" s="2"/>
      <c r="N1004" s="2"/>
      <c r="O1004" s="2"/>
      <c r="P1004" s="2"/>
      <c r="Q1004" s="2"/>
      <c r="R1004" s="2"/>
      <c r="S1004" s="2"/>
      <c r="T1004" s="2"/>
      <c r="U1004" s="2"/>
      <c r="V1004" s="2"/>
      <c r="W1004" s="2"/>
      <c r="X1004" s="2"/>
      <c r="Y1004" s="2"/>
      <c r="Z1004" s="2"/>
    </row>
    <row r="1005" spans="1:26" ht="14.5" x14ac:dyDescent="0.35">
      <c r="A1005" s="2"/>
      <c r="B1005" s="2"/>
      <c r="C1005" s="2"/>
      <c r="D1005" s="2"/>
      <c r="E1005" s="2"/>
      <c r="F1005" s="2"/>
      <c r="G1005" s="2"/>
      <c r="H1005" s="2"/>
      <c r="I1005" s="2"/>
      <c r="J1005" s="2"/>
      <c r="K1005" s="2"/>
      <c r="L1005" s="2"/>
      <c r="M1005" s="2"/>
      <c r="N1005" s="2"/>
      <c r="O1005" s="2"/>
      <c r="P1005" s="2"/>
      <c r="Q1005" s="2"/>
      <c r="R1005" s="2"/>
      <c r="S1005" s="2"/>
      <c r="T1005" s="2"/>
      <c r="U1005" s="2"/>
      <c r="V1005" s="2"/>
      <c r="W1005" s="2"/>
      <c r="X1005" s="2"/>
      <c r="Y1005" s="2"/>
      <c r="Z1005" s="2"/>
    </row>
    <row r="1006" spans="1:26" ht="14.5" x14ac:dyDescent="0.35">
      <c r="A1006" s="2"/>
      <c r="B1006" s="2"/>
      <c r="C1006" s="2"/>
      <c r="D1006" s="2"/>
      <c r="E1006" s="2"/>
      <c r="F1006" s="2"/>
      <c r="G1006" s="2"/>
      <c r="H1006" s="2"/>
      <c r="I1006" s="2"/>
      <c r="J1006" s="2"/>
      <c r="K1006" s="2"/>
      <c r="L1006" s="2"/>
      <c r="M1006" s="2"/>
      <c r="N1006" s="2"/>
      <c r="O1006" s="2"/>
      <c r="P1006" s="2"/>
      <c r="Q1006" s="2"/>
      <c r="R1006" s="2"/>
      <c r="S1006" s="2"/>
      <c r="T1006" s="2"/>
      <c r="U1006" s="2"/>
      <c r="V1006" s="2"/>
      <c r="W1006" s="2"/>
      <c r="X1006" s="2"/>
      <c r="Y1006" s="2"/>
      <c r="Z1006" s="2"/>
    </row>
    <row r="1007" spans="1:26" ht="14.5" x14ac:dyDescent="0.35">
      <c r="A1007" s="2"/>
      <c r="B1007" s="2"/>
      <c r="C1007" s="2"/>
      <c r="D1007" s="2"/>
      <c r="E1007" s="2"/>
      <c r="F1007" s="2"/>
      <c r="G1007" s="2"/>
      <c r="H1007" s="2"/>
      <c r="I1007" s="2"/>
      <c r="J1007" s="2"/>
      <c r="K1007" s="2"/>
      <c r="L1007" s="2"/>
      <c r="M1007" s="2"/>
      <c r="N1007" s="2"/>
      <c r="O1007" s="2"/>
      <c r="P1007" s="2"/>
      <c r="Q1007" s="2"/>
      <c r="R1007" s="2"/>
      <c r="S1007" s="2"/>
      <c r="T1007" s="2"/>
      <c r="U1007" s="2"/>
      <c r="V1007" s="2"/>
      <c r="W1007" s="2"/>
      <c r="X1007" s="2"/>
      <c r="Y1007" s="2"/>
      <c r="Z1007" s="2"/>
    </row>
    <row r="1008" spans="1:26" ht="14.5" x14ac:dyDescent="0.35">
      <c r="A1008" s="2"/>
      <c r="B1008" s="2"/>
      <c r="C1008" s="2"/>
      <c r="D1008" s="2"/>
      <c r="E1008" s="2"/>
      <c r="F1008" s="2"/>
      <c r="G1008" s="2"/>
      <c r="H1008" s="2"/>
      <c r="I1008" s="2"/>
      <c r="J1008" s="2"/>
      <c r="K1008" s="2"/>
      <c r="L1008" s="2"/>
      <c r="M1008" s="2"/>
      <c r="N1008" s="2"/>
      <c r="O1008" s="2"/>
      <c r="P1008" s="2"/>
      <c r="Q1008" s="2"/>
      <c r="R1008" s="2"/>
      <c r="S1008" s="2"/>
      <c r="T1008" s="2"/>
      <c r="U1008" s="2"/>
      <c r="V1008" s="2"/>
      <c r="W1008" s="2"/>
      <c r="X1008" s="2"/>
      <c r="Y1008" s="2"/>
      <c r="Z1008" s="2"/>
    </row>
    <row r="1009" spans="1:26" ht="14.5" x14ac:dyDescent="0.35">
      <c r="A1009" s="2"/>
      <c r="B1009" s="2"/>
      <c r="C1009" s="2"/>
      <c r="D1009" s="2"/>
      <c r="E1009" s="2"/>
      <c r="F1009" s="2"/>
      <c r="G1009" s="2"/>
      <c r="H1009" s="2"/>
      <c r="I1009" s="2"/>
      <c r="J1009" s="2"/>
      <c r="K1009" s="2"/>
      <c r="L1009" s="2"/>
      <c r="M1009" s="2"/>
      <c r="N1009" s="2"/>
      <c r="O1009" s="2"/>
      <c r="P1009" s="2"/>
      <c r="Q1009" s="2"/>
      <c r="R1009" s="2"/>
      <c r="S1009" s="2"/>
      <c r="T1009" s="2"/>
      <c r="U1009" s="2"/>
      <c r="V1009" s="2"/>
      <c r="W1009" s="2"/>
      <c r="X1009" s="2"/>
      <c r="Y1009" s="2"/>
      <c r="Z1009" s="2"/>
    </row>
    <row r="1010" spans="1:26" ht="14.5" x14ac:dyDescent="0.35">
      <c r="A1010" s="2"/>
      <c r="B1010" s="2"/>
      <c r="C1010" s="2"/>
      <c r="D1010" s="2"/>
      <c r="E1010" s="2"/>
      <c r="F1010" s="2"/>
      <c r="G1010" s="2"/>
      <c r="H1010" s="2"/>
      <c r="I1010" s="2"/>
      <c r="J1010" s="2"/>
      <c r="K1010" s="2"/>
      <c r="L1010" s="2"/>
      <c r="M1010" s="2"/>
      <c r="N1010" s="2"/>
      <c r="O1010" s="2"/>
      <c r="P1010" s="2"/>
      <c r="Q1010" s="2"/>
      <c r="R1010" s="2"/>
      <c r="S1010" s="2"/>
      <c r="T1010" s="2"/>
      <c r="U1010" s="2"/>
      <c r="V1010" s="2"/>
      <c r="W1010" s="2"/>
      <c r="X1010" s="2"/>
      <c r="Y1010" s="2"/>
      <c r="Z1010" s="2"/>
    </row>
    <row r="1011" spans="1:26" ht="14.5" x14ac:dyDescent="0.35">
      <c r="A1011" s="2"/>
      <c r="B1011" s="2"/>
      <c r="C1011" s="2"/>
      <c r="D1011" s="2"/>
      <c r="E1011" s="2"/>
      <c r="F1011" s="2"/>
      <c r="G1011" s="2"/>
      <c r="H1011" s="2"/>
      <c r="I1011" s="2"/>
      <c r="J1011" s="2"/>
      <c r="K1011" s="2"/>
      <c r="L1011" s="2"/>
      <c r="M1011" s="2"/>
      <c r="N1011" s="2"/>
      <c r="O1011" s="2"/>
      <c r="P1011" s="2"/>
      <c r="Q1011" s="2"/>
      <c r="R1011" s="2"/>
      <c r="S1011" s="2"/>
      <c r="T1011" s="2"/>
      <c r="U1011" s="2"/>
      <c r="V1011" s="2"/>
      <c r="W1011" s="2"/>
      <c r="X1011" s="2"/>
      <c r="Y1011" s="2"/>
      <c r="Z1011" s="2"/>
    </row>
    <row r="1012" spans="1:26" ht="14.5" x14ac:dyDescent="0.35">
      <c r="A1012" s="2"/>
      <c r="B1012" s="2"/>
      <c r="C1012" s="2"/>
      <c r="D1012" s="2"/>
      <c r="E1012" s="2"/>
      <c r="F1012" s="2"/>
      <c r="G1012" s="2"/>
      <c r="H1012" s="2"/>
      <c r="I1012" s="2"/>
      <c r="J1012" s="2"/>
      <c r="K1012" s="2"/>
      <c r="L1012" s="2"/>
      <c r="M1012" s="2"/>
      <c r="N1012" s="2"/>
      <c r="O1012" s="2"/>
      <c r="P1012" s="2"/>
      <c r="Q1012" s="2"/>
      <c r="R1012" s="2"/>
      <c r="S1012" s="2"/>
      <c r="T1012" s="2"/>
      <c r="U1012" s="2"/>
      <c r="V1012" s="2"/>
      <c r="W1012" s="2"/>
      <c r="X1012" s="2"/>
      <c r="Y1012" s="2"/>
      <c r="Z1012" s="2"/>
    </row>
    <row r="1013" spans="1:26" ht="14.5" x14ac:dyDescent="0.35">
      <c r="A1013" s="2"/>
      <c r="B1013" s="2"/>
      <c r="C1013" s="2"/>
      <c r="D1013" s="2"/>
      <c r="E1013" s="2"/>
      <c r="F1013" s="2"/>
      <c r="G1013" s="2"/>
      <c r="H1013" s="2"/>
      <c r="I1013" s="2"/>
      <c r="J1013" s="2"/>
      <c r="K1013" s="2"/>
      <c r="L1013" s="2"/>
      <c r="M1013" s="2"/>
      <c r="N1013" s="2"/>
      <c r="O1013" s="2"/>
      <c r="P1013" s="2"/>
      <c r="Q1013" s="2"/>
      <c r="R1013" s="2"/>
      <c r="S1013" s="2"/>
      <c r="T1013" s="2"/>
      <c r="U1013" s="2"/>
      <c r="V1013" s="2"/>
      <c r="W1013" s="2"/>
      <c r="X1013" s="2"/>
      <c r="Y1013" s="2"/>
      <c r="Z1013" s="2"/>
    </row>
    <row r="1014" spans="1:26" ht="14.5" x14ac:dyDescent="0.35">
      <c r="A1014" s="2"/>
      <c r="B1014" s="2"/>
      <c r="C1014" s="2"/>
      <c r="D1014" s="2"/>
      <c r="E1014" s="2"/>
      <c r="F1014" s="2"/>
      <c r="G1014" s="2"/>
      <c r="H1014" s="2"/>
      <c r="I1014" s="2"/>
      <c r="J1014" s="2"/>
      <c r="K1014" s="2"/>
      <c r="L1014" s="2"/>
      <c r="M1014" s="2"/>
      <c r="N1014" s="2"/>
      <c r="O1014" s="2"/>
      <c r="P1014" s="2"/>
      <c r="Q1014" s="2"/>
      <c r="R1014" s="2"/>
      <c r="S1014" s="2"/>
      <c r="T1014" s="2"/>
      <c r="U1014" s="2"/>
      <c r="V1014" s="2"/>
      <c r="W1014" s="2"/>
      <c r="X1014" s="2"/>
      <c r="Y1014" s="2"/>
      <c r="Z1014" s="2"/>
    </row>
    <row r="1015" spans="1:26" ht="14.5" x14ac:dyDescent="0.35">
      <c r="A1015" s="2"/>
      <c r="B1015" s="2"/>
      <c r="C1015" s="2"/>
      <c r="D1015" s="2"/>
      <c r="E1015" s="2"/>
      <c r="F1015" s="2"/>
      <c r="G1015" s="2"/>
      <c r="H1015" s="2"/>
      <c r="I1015" s="2"/>
      <c r="J1015" s="2"/>
      <c r="K1015" s="2"/>
      <c r="L1015" s="2"/>
      <c r="M1015" s="2"/>
      <c r="N1015" s="2"/>
      <c r="O1015" s="2"/>
      <c r="P1015" s="2"/>
      <c r="Q1015" s="2"/>
      <c r="R1015" s="2"/>
      <c r="S1015" s="2"/>
      <c r="T1015" s="2"/>
      <c r="U1015" s="2"/>
      <c r="V1015" s="2"/>
      <c r="W1015" s="2"/>
      <c r="X1015" s="2"/>
      <c r="Y1015" s="2"/>
      <c r="Z1015" s="2"/>
    </row>
    <row r="1016" spans="1:26" ht="14.5" x14ac:dyDescent="0.35">
      <c r="A1016" s="2"/>
      <c r="B1016" s="2"/>
      <c r="C1016" s="2"/>
      <c r="D1016" s="2"/>
      <c r="E1016" s="2"/>
      <c r="F1016" s="2"/>
      <c r="G1016" s="2"/>
      <c r="H1016" s="2"/>
      <c r="I1016" s="2"/>
      <c r="J1016" s="2"/>
      <c r="K1016" s="2"/>
      <c r="L1016" s="2"/>
      <c r="M1016" s="2"/>
      <c r="N1016" s="2"/>
      <c r="O1016" s="2"/>
      <c r="P1016" s="2"/>
      <c r="Q1016" s="2"/>
      <c r="R1016" s="2"/>
      <c r="S1016" s="2"/>
      <c r="T1016" s="2"/>
      <c r="U1016" s="2"/>
      <c r="V1016" s="2"/>
      <c r="W1016" s="2"/>
      <c r="X1016" s="2"/>
      <c r="Y1016" s="2"/>
      <c r="Z1016" s="2"/>
    </row>
  </sheetData>
  <sheetProtection algorithmName="SHA-512" hashValue="tBgEc0+8vsz99FRn0KNtFGkMmaC+jHk4byrmIUSZXE3Fax2XrswPQzzqO9ADT2F8Q7AFxQxp2/eDdEk0WSz6UQ==" saltValue="jSt6L6H58PzABwB1L4gFyw==" spinCount="100000" sheet="1" objects="1" scenarios="1"/>
  <mergeCells count="27">
    <mergeCell ref="A1:G1"/>
    <mergeCell ref="A2:G3"/>
    <mergeCell ref="B5:G5"/>
    <mergeCell ref="B6:G6"/>
    <mergeCell ref="H22:K25"/>
    <mergeCell ref="C25:F25"/>
    <mergeCell ref="C53:E53"/>
    <mergeCell ref="C28:F28"/>
    <mergeCell ref="C29:F29"/>
    <mergeCell ref="C30:F30"/>
    <mergeCell ref="C31:F31"/>
    <mergeCell ref="C35:F35"/>
    <mergeCell ref="C41:F41"/>
    <mergeCell ref="C42:F42"/>
    <mergeCell ref="C49:E49"/>
    <mergeCell ref="C50:E50"/>
    <mergeCell ref="C51:E51"/>
    <mergeCell ref="C52:E52"/>
    <mergeCell ref="A64:G64"/>
    <mergeCell ref="A65:G65"/>
    <mergeCell ref="A66:G66"/>
    <mergeCell ref="C54:E54"/>
    <mergeCell ref="C55:E55"/>
    <mergeCell ref="C56:E56"/>
    <mergeCell ref="C57:E57"/>
    <mergeCell ref="C58:F58"/>
    <mergeCell ref="C61:F61"/>
  </mergeCells>
  <conditionalFormatting sqref="G22">
    <cfRule type="notContainsBlanks" dxfId="1" priority="2">
      <formula>LEN(TRIM(G22))&gt;0</formula>
    </cfRule>
  </conditionalFormatting>
  <conditionalFormatting sqref="G38 G45 G58">
    <cfRule type="cellIs" dxfId="0" priority="1" stopIfTrue="1" operator="lessThan">
      <formula>#REF!</formula>
    </cfRule>
  </conditionalFormatting>
  <dataValidations count="3">
    <dataValidation type="list" allowBlank="1" showErrorMessage="1" sqref="F12" xr:uid="{7BA00991-7962-4326-B8BD-47C953BAAD7E}">
      <formula1>$D$71:$D$77</formula1>
    </dataValidation>
    <dataValidation type="list" allowBlank="1" showErrorMessage="1" sqref="F8" xr:uid="{81426543-7AEB-4136-A3A1-D306B621AD9F}">
      <formula1>$F$71:$F$78</formula1>
    </dataValidation>
    <dataValidation type="decimal" operator="lessThanOrEqual" allowBlank="1" showInputMessage="1" showErrorMessage="1" prompt="Number of units requesting Affordability Gap must not exceed the number of units on the Project Info Fin Wksht. If some units have substantially different Affordability Gaps, complete additional Workbooks for those units." sqref="F26" xr:uid="{03D5585C-BDE9-4C78-AF11-1771E4F74C8F}">
      <formula1>F26</formula1>
    </dataValidation>
  </dataValidations>
  <printOptions horizontalCentered="1" verticalCentered="1"/>
  <pageMargins left="0.5" right="0.5" top="0.25" bottom="0.25" header="0" footer="0"/>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808F54C2D7DC44EAE0D2663C9454B10" ma:contentTypeVersion="19" ma:contentTypeDescription="Create a new document." ma:contentTypeScope="" ma:versionID="e341798feec1f473147c298c67df7c31">
  <xsd:schema xmlns:xsd="http://www.w3.org/2001/XMLSchema" xmlns:xs="http://www.w3.org/2001/XMLSchema" xmlns:p="http://schemas.microsoft.com/office/2006/metadata/properties" xmlns:ns2="09e3d6cd-ab51-41d8-a395-b7951242d2a3" xmlns:ns3="0cab617a-a358-454a-b57a-a95f04bdac87" targetNamespace="http://schemas.microsoft.com/office/2006/metadata/properties" ma:root="true" ma:fieldsID="f9279bbeb6e54a0f72d26e4a0bd5c42b" ns2:_="" ns3:_="">
    <xsd:import namespace="09e3d6cd-ab51-41d8-a395-b7951242d2a3"/>
    <xsd:import namespace="0cab617a-a358-454a-b57a-a95f04bdac8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Location" minOccurs="0"/>
                <xsd:element ref="ns2:Order0" minOccurs="0"/>
                <xsd:element ref="ns2:MediaLengthInSeconds" minOccurs="0"/>
                <xsd:element ref="ns2:MediaServiceObjectDetectorVersions" minOccurs="0"/>
                <xsd:element ref="ns2:Receptivity" minOccurs="0"/>
                <xsd:element ref="ns2:City"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9e3d6cd-ab51-41d8-a395-b7951242d2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7f0ffc36-a9af-4332-beee-56f6503c83c2" ma:termSetId="09814cd3-568e-fe90-9814-8d621ff8fb84" ma:anchorId="fba54fb3-c3e1-fe81-a776-ca4b69148c4d" ma:open="true" ma:isKeyword="false">
      <xsd:complexType>
        <xsd:sequence>
          <xsd:element ref="pc:Terms" minOccurs="0" maxOccurs="1"/>
        </xsd:sequence>
      </xsd:complexType>
    </xsd:element>
    <xsd:element name="MediaServiceLocation" ma:index="20" nillable="true" ma:displayName="Location" ma:internalName="MediaServiceLocation" ma:readOnly="true">
      <xsd:simpleType>
        <xsd:restriction base="dms:Text"/>
      </xsd:simpleType>
    </xsd:element>
    <xsd:element name="Order0" ma:index="21" nillable="true" ma:displayName="Order" ma:format="Dropdown" ma:internalName="Order0" ma:percentage="FALSE">
      <xsd:simpleType>
        <xsd:restriction base="dms:Number"/>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Receptivity" ma:index="24" nillable="true" ma:displayName="Receptivity" ma:format="Dropdown" ma:internalName="Receptivity">
      <xsd:simpleType>
        <xsd:restriction base="dms:Choice">
          <xsd:enumeration value="Yes"/>
          <xsd:enumeration value="No"/>
          <xsd:enumeration value="Choice 3"/>
        </xsd:restriction>
      </xsd:simpleType>
    </xsd:element>
    <xsd:element name="City" ma:index="25" nillable="true" ma:displayName="City" ma:format="Dropdown" ma:internalName="City">
      <xsd:simpleType>
        <xsd:restriction base="dms:Text">
          <xsd:maxLength value="255"/>
        </xsd:restriction>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cab617a-a358-454a-b57a-a95f04bdac87"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19" nillable="true" ma:displayName="Taxonomy Catch All Column" ma:hidden="true" ma:list="{78fe3a76-5c75-40f2-be31-f01333779184}" ma:internalName="TaxCatchAll" ma:showField="CatchAllData" ma:web="0cab617a-a358-454a-b57a-a95f04bdac8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rder0 xmlns="09e3d6cd-ab51-41d8-a395-b7951242d2a3" xsi:nil="true"/>
    <lcf76f155ced4ddcb4097134ff3c332f xmlns="09e3d6cd-ab51-41d8-a395-b7951242d2a3">
      <Terms xmlns="http://schemas.microsoft.com/office/infopath/2007/PartnerControls"/>
    </lcf76f155ced4ddcb4097134ff3c332f>
    <TaxCatchAll xmlns="0cab617a-a358-454a-b57a-a95f04bdac87" xsi:nil="true"/>
    <Receptivity xmlns="09e3d6cd-ab51-41d8-a395-b7951242d2a3" xsi:nil="true"/>
    <City xmlns="09e3d6cd-ab51-41d8-a395-b7951242d2a3" xsi:nil="true"/>
  </documentManagement>
</p:properties>
</file>

<file path=customXml/itemProps1.xml><?xml version="1.0" encoding="utf-8"?>
<ds:datastoreItem xmlns:ds="http://schemas.openxmlformats.org/officeDocument/2006/customXml" ds:itemID="{A51E0D31-50BF-4BA1-BB0E-80400C2D3EC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9e3d6cd-ab51-41d8-a395-b7951242d2a3"/>
    <ds:schemaRef ds:uri="0cab617a-a358-454a-b57a-a95f04bdac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908EE0F-33B3-4489-BBCC-BF621944F70E}">
  <ds:schemaRefs>
    <ds:schemaRef ds:uri="http://schemas.microsoft.com/sharepoint/v3/contenttype/forms"/>
  </ds:schemaRefs>
</ds:datastoreItem>
</file>

<file path=customXml/itemProps3.xml><?xml version="1.0" encoding="utf-8"?>
<ds:datastoreItem xmlns:ds="http://schemas.openxmlformats.org/officeDocument/2006/customXml" ds:itemID="{8102C97E-BD81-4184-A1BC-2A83C4815872}">
  <ds:schemaRefs>
    <ds:schemaRef ds:uri="09e3d6cd-ab51-41d8-a395-b7951242d2a3"/>
    <ds:schemaRef ds:uri="0cab617a-a358-454a-b57a-a95f04bdac87"/>
    <ds:schemaRef ds:uri="http://purl.org/dc/dcmitype/"/>
    <ds:schemaRef ds:uri="http://schemas.microsoft.com/office/2006/metadata/properties"/>
    <ds:schemaRef ds:uri="http://schemas.openxmlformats.org/package/2006/metadata/core-properties"/>
    <ds:schemaRef ds:uri="http://www.w3.org/XML/1998/namespace"/>
    <ds:schemaRef ds:uri="http://schemas.microsoft.com/office/2006/documentManagement/types"/>
    <ds:schemaRef ds:uri="http://schemas.microsoft.com/office/infopath/2007/PartnerControls"/>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Home 1</vt:lpstr>
      <vt:lpstr>Example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administrator_mhfa</dc:creator>
  <cp:keywords/>
  <dc:description/>
  <cp:lastModifiedBy>Seddon, Emily</cp:lastModifiedBy>
  <cp:revision/>
  <dcterms:created xsi:type="dcterms:W3CDTF">2011-02-11T19:30:46Z</dcterms:created>
  <dcterms:modified xsi:type="dcterms:W3CDTF">2025-08-15T20:01:39Z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0x0101009808F54C2D7DC44EAE0D2663C9454B10</vt:lpwstr>
  </property>
  <property fmtid="{D5CDD505-2E9C-101B-9397-08002B2CF9AE}" pid="3" name="MediaServiceImageTags">
    <vt:lpwstr/>
  </property>
</Properties>
</file>